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E:\01工作\01中材叶片\21采购应付\19标的新增\20241108新增\"/>
    </mc:Choice>
  </mc:AlternateContent>
  <xr:revisionPtr revIDLastSave="0" documentId="13_ncr:1_{4797D2DC-0BAD-4301-986D-21177194D43A}" xr6:coauthVersionLast="47" xr6:coauthVersionMax="47" xr10:uidLastSave="{00000000-0000-0000-0000-000000000000}"/>
  <bookViews>
    <workbookView xWindow="-108" yWindow="-108" windowWidth="23256" windowHeight="12456" firstSheet="2" activeTab="4" xr2:uid="{752BAC88-3D22-6345-9E5D-6A586CA68B77}"/>
  </bookViews>
  <sheets>
    <sheet name="待确认" sheetId="1" state="hidden" r:id="rId1"/>
    <sheet name="产品服务编号字段说明" sheetId="2" r:id="rId2"/>
    <sheet name="产品服务编号编码规则" sheetId="3" r:id="rId3"/>
    <sheet name="服务类物料清单-传SAP (2)" sheetId="4" state="hidden" r:id="rId4"/>
    <sheet name="产品服务物料清单" sheetId="5" r:id="rId5"/>
    <sheet name="zmm081" sheetId="6" r:id="rId6"/>
    <sheet name="Sheet2" sheetId="7" r:id="rId7"/>
    <sheet name="Sheet1" sheetId="8" state="hidden" r:id="rId8"/>
    <sheet name="采购组" sheetId="9" state="hidden" r:id="rId9"/>
    <sheet name="ZMM081基本数据-传SAP" sheetId="10" r:id="rId10"/>
    <sheet name="科目表" sheetId="11" r:id="rId11"/>
    <sheet name="税率" sheetId="12" r:id="rId12"/>
    <sheet name="统计型订单" sheetId="13" r:id="rId13"/>
    <sheet name="成本中心&amp;采购组1" sheetId="14" r:id="rId14"/>
  </sheets>
  <externalReferences>
    <externalReference r:id="rId15"/>
    <externalReference r:id="rId16"/>
    <externalReference r:id="rId17"/>
  </externalReferences>
  <definedNames>
    <definedName name="_xlnm._FilterDatabase" localSheetId="9">'ZMM081基本数据-传SAP'!$A$1:$AC$547</definedName>
    <definedName name="_xlnm._FilterDatabase" localSheetId="8">采购组!$A$1:$B$153</definedName>
    <definedName name="_xlnm._FilterDatabase" localSheetId="4" hidden="1">产品服务物料清单!$A$1:$AZ$436</definedName>
    <definedName name="_xlnm._FilterDatabase" localSheetId="13">'成本中心&amp;采购组1'!$A$1:$AN$161</definedName>
    <definedName name="_xlnm._FilterDatabase" localSheetId="3">'服务类物料清单-传SAP (2)'!$A$1:$P$25</definedName>
    <definedName name="_xlnm._FilterDatabase" localSheetId="10">科目表!$G$1:$H$76</definedName>
  </definedNames>
  <calcPr calcId="191029"/>
  <pivotCaches>
    <pivotCache cacheId="5" r:id="rId18"/>
    <pivotCache cacheId="9"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30" i="5" l="1"/>
  <c r="O431" i="5"/>
  <c r="O432" i="5"/>
  <c r="O433" i="5"/>
  <c r="O434" i="5"/>
  <c r="O435" i="5"/>
  <c r="O436" i="5"/>
  <c r="U436" i="5"/>
  <c r="G436" i="10" s="1"/>
  <c r="T436" i="5"/>
  <c r="R436" i="5"/>
  <c r="AB436" i="10" s="1"/>
  <c r="Q436" i="5"/>
  <c r="J436" i="5"/>
  <c r="A436" i="10" s="1"/>
  <c r="A68" i="12"/>
  <c r="A62" i="12"/>
  <c r="B62" i="12" s="1"/>
  <c r="B61" i="12"/>
  <c r="A61" i="12"/>
  <c r="B59" i="12" s="1"/>
  <c r="B60" i="12"/>
  <c r="B58" i="12"/>
  <c r="B57" i="12"/>
  <c r="B56" i="12"/>
  <c r="D14" i="12"/>
  <c r="D13" i="12"/>
  <c r="D12" i="12"/>
  <c r="D11" i="12"/>
  <c r="D10" i="12"/>
  <c r="D9" i="12"/>
  <c r="D8" i="12"/>
  <c r="D7" i="12"/>
  <c r="D6" i="12"/>
  <c r="D5" i="12"/>
  <c r="D4" i="12"/>
  <c r="D3" i="12"/>
  <c r="D2" i="12"/>
  <c r="AC547" i="10"/>
  <c r="AB547" i="10"/>
  <c r="AA547" i="10"/>
  <c r="Z547" i="10"/>
  <c r="Y547" i="10"/>
  <c r="X547" i="10"/>
  <c r="W547" i="10"/>
  <c r="V547" i="10"/>
  <c r="U547" i="10"/>
  <c r="T547" i="10"/>
  <c r="S547" i="10"/>
  <c r="R547" i="10"/>
  <c r="Q547" i="10"/>
  <c r="P547" i="10"/>
  <c r="O547" i="10"/>
  <c r="N547" i="10"/>
  <c r="M547" i="10"/>
  <c r="L547" i="10"/>
  <c r="K547" i="10"/>
  <c r="J547" i="10"/>
  <c r="I547" i="10"/>
  <c r="H547" i="10"/>
  <c r="G547" i="10"/>
  <c r="F547" i="10"/>
  <c r="E547" i="10"/>
  <c r="D547" i="10"/>
  <c r="C547" i="10"/>
  <c r="B547" i="10"/>
  <c r="A547" i="10"/>
  <c r="AC546" i="10"/>
  <c r="AB546" i="10"/>
  <c r="AA546" i="10"/>
  <c r="Z546" i="10"/>
  <c r="Y546" i="10"/>
  <c r="X546" i="10"/>
  <c r="W546" i="10"/>
  <c r="V546" i="10"/>
  <c r="U546" i="10"/>
  <c r="T546" i="10"/>
  <c r="S546" i="10"/>
  <c r="R546" i="10"/>
  <c r="Q546" i="10"/>
  <c r="P546" i="10"/>
  <c r="O546" i="10"/>
  <c r="N546" i="10"/>
  <c r="M546" i="10"/>
  <c r="L546" i="10"/>
  <c r="K546" i="10"/>
  <c r="J546" i="10"/>
  <c r="I546" i="10"/>
  <c r="H546" i="10"/>
  <c r="G546" i="10"/>
  <c r="F546" i="10"/>
  <c r="E546" i="10"/>
  <c r="D546" i="10"/>
  <c r="C546" i="10"/>
  <c r="B546" i="10"/>
  <c r="A546" i="10"/>
  <c r="AC545" i="10"/>
  <c r="AB545" i="10"/>
  <c r="AA545" i="10"/>
  <c r="Z545" i="10"/>
  <c r="Y545" i="10"/>
  <c r="X545" i="10"/>
  <c r="W545" i="10"/>
  <c r="V545" i="10"/>
  <c r="U545" i="10"/>
  <c r="T545" i="10"/>
  <c r="S545" i="10"/>
  <c r="R545" i="10"/>
  <c r="Q545" i="10"/>
  <c r="P545" i="10"/>
  <c r="O545" i="10"/>
  <c r="N545" i="10"/>
  <c r="M545" i="10"/>
  <c r="L545" i="10"/>
  <c r="K545" i="10"/>
  <c r="J545" i="10"/>
  <c r="I545" i="10"/>
  <c r="H545" i="10"/>
  <c r="G545" i="10"/>
  <c r="F545" i="10"/>
  <c r="E545" i="10"/>
  <c r="D545" i="10"/>
  <c r="C545" i="10"/>
  <c r="B545" i="10"/>
  <c r="A545" i="10"/>
  <c r="AC544" i="10"/>
  <c r="AB544" i="10"/>
  <c r="AA544" i="10"/>
  <c r="Z544" i="10"/>
  <c r="Y544" i="10"/>
  <c r="X544" i="10"/>
  <c r="W544" i="10"/>
  <c r="V544" i="10"/>
  <c r="U544" i="10"/>
  <c r="T544" i="10"/>
  <c r="S544" i="10"/>
  <c r="R544" i="10"/>
  <c r="Q544" i="10"/>
  <c r="P544" i="10"/>
  <c r="O544" i="10"/>
  <c r="N544" i="10"/>
  <c r="M544" i="10"/>
  <c r="L544" i="10"/>
  <c r="K544" i="10"/>
  <c r="J544" i="10"/>
  <c r="I544" i="10"/>
  <c r="H544" i="10"/>
  <c r="G544" i="10"/>
  <c r="F544" i="10"/>
  <c r="E544" i="10"/>
  <c r="D544" i="10"/>
  <c r="C544" i="10"/>
  <c r="B544" i="10"/>
  <c r="A544" i="10"/>
  <c r="AC543" i="10"/>
  <c r="AB543" i="10"/>
  <c r="AA543" i="10"/>
  <c r="Z543" i="10"/>
  <c r="Y543" i="10"/>
  <c r="X543" i="10"/>
  <c r="W543" i="10"/>
  <c r="V543" i="10"/>
  <c r="U543" i="10"/>
  <c r="T543" i="10"/>
  <c r="S543" i="10"/>
  <c r="R543" i="10"/>
  <c r="Q543" i="10"/>
  <c r="P543" i="10"/>
  <c r="O543" i="10"/>
  <c r="N543" i="10"/>
  <c r="M543" i="10"/>
  <c r="L543" i="10"/>
  <c r="K543" i="10"/>
  <c r="J543" i="10"/>
  <c r="I543" i="10"/>
  <c r="H543" i="10"/>
  <c r="G543" i="10"/>
  <c r="F543" i="10"/>
  <c r="E543" i="10"/>
  <c r="D543" i="10"/>
  <c r="C543" i="10"/>
  <c r="B543" i="10"/>
  <c r="A543" i="10"/>
  <c r="AC542" i="10"/>
  <c r="AB542" i="10"/>
  <c r="AA542" i="10"/>
  <c r="Z542" i="10"/>
  <c r="Y542" i="10"/>
  <c r="X542" i="10"/>
  <c r="W542" i="10"/>
  <c r="V542" i="10"/>
  <c r="U542" i="10"/>
  <c r="T542" i="10"/>
  <c r="S542" i="10"/>
  <c r="R542" i="10"/>
  <c r="Q542" i="10"/>
  <c r="P542" i="10"/>
  <c r="O542" i="10"/>
  <c r="N542" i="10"/>
  <c r="M542" i="10"/>
  <c r="L542" i="10"/>
  <c r="K542" i="10"/>
  <c r="J542" i="10"/>
  <c r="I542" i="10"/>
  <c r="H542" i="10"/>
  <c r="G542" i="10"/>
  <c r="F542" i="10"/>
  <c r="E542" i="10"/>
  <c r="D542" i="10"/>
  <c r="C542" i="10"/>
  <c r="B542" i="10"/>
  <c r="A542" i="10"/>
  <c r="AC541" i="10"/>
  <c r="AB541" i="10"/>
  <c r="AA541" i="10"/>
  <c r="Z541" i="10"/>
  <c r="Y541" i="10"/>
  <c r="X541" i="10"/>
  <c r="W541" i="10"/>
  <c r="V541" i="10"/>
  <c r="U541" i="10"/>
  <c r="T541" i="10"/>
  <c r="S541" i="10"/>
  <c r="R541" i="10"/>
  <c r="Q541" i="10"/>
  <c r="P541" i="10"/>
  <c r="O541" i="10"/>
  <c r="N541" i="10"/>
  <c r="M541" i="10"/>
  <c r="L541" i="10"/>
  <c r="K541" i="10"/>
  <c r="J541" i="10"/>
  <c r="I541" i="10"/>
  <c r="H541" i="10"/>
  <c r="G541" i="10"/>
  <c r="F541" i="10"/>
  <c r="E541" i="10"/>
  <c r="D541" i="10"/>
  <c r="C541" i="10"/>
  <c r="B541" i="10"/>
  <c r="A541" i="10"/>
  <c r="AC540" i="10"/>
  <c r="AB540" i="10"/>
  <c r="AA540" i="10"/>
  <c r="Z540" i="10"/>
  <c r="Y540" i="10"/>
  <c r="X540" i="10"/>
  <c r="W540" i="10"/>
  <c r="V540" i="10"/>
  <c r="U540" i="10"/>
  <c r="T540" i="10"/>
  <c r="S540" i="10"/>
  <c r="R540" i="10"/>
  <c r="Q540" i="10"/>
  <c r="P540" i="10"/>
  <c r="O540" i="10"/>
  <c r="N540" i="10"/>
  <c r="M540" i="10"/>
  <c r="L540" i="10"/>
  <c r="K540" i="10"/>
  <c r="J540" i="10"/>
  <c r="I540" i="10"/>
  <c r="H540" i="10"/>
  <c r="G540" i="10"/>
  <c r="F540" i="10"/>
  <c r="E540" i="10"/>
  <c r="D540" i="10"/>
  <c r="C540" i="10"/>
  <c r="B540" i="10"/>
  <c r="A540" i="10"/>
  <c r="AC539" i="10"/>
  <c r="AB539" i="10"/>
  <c r="AA539" i="10"/>
  <c r="Z539" i="10"/>
  <c r="Y539" i="10"/>
  <c r="X539" i="10"/>
  <c r="W539" i="10"/>
  <c r="V539" i="10"/>
  <c r="U539" i="10"/>
  <c r="T539" i="10"/>
  <c r="S539" i="10"/>
  <c r="R539" i="10"/>
  <c r="Q539" i="10"/>
  <c r="P539" i="10"/>
  <c r="O539" i="10"/>
  <c r="N539" i="10"/>
  <c r="M539" i="10"/>
  <c r="L539" i="10"/>
  <c r="K539" i="10"/>
  <c r="J539" i="10"/>
  <c r="I539" i="10"/>
  <c r="H539" i="10"/>
  <c r="G539" i="10"/>
  <c r="F539" i="10"/>
  <c r="E539" i="10"/>
  <c r="D539" i="10"/>
  <c r="C539" i="10"/>
  <c r="B539" i="10"/>
  <c r="A539" i="10"/>
  <c r="AC538" i="10"/>
  <c r="AB538" i="10"/>
  <c r="AA538" i="10"/>
  <c r="Z538" i="10"/>
  <c r="Y538" i="10"/>
  <c r="X538" i="10"/>
  <c r="W538" i="10"/>
  <c r="V538" i="10"/>
  <c r="U538" i="10"/>
  <c r="T538" i="10"/>
  <c r="S538" i="10"/>
  <c r="R538" i="10"/>
  <c r="Q538" i="10"/>
  <c r="P538" i="10"/>
  <c r="O538" i="10"/>
  <c r="N538" i="10"/>
  <c r="M538" i="10"/>
  <c r="L538" i="10"/>
  <c r="K538" i="10"/>
  <c r="J538" i="10"/>
  <c r="I538" i="10"/>
  <c r="H538" i="10"/>
  <c r="G538" i="10"/>
  <c r="F538" i="10"/>
  <c r="E538" i="10"/>
  <c r="D538" i="10"/>
  <c r="C538" i="10"/>
  <c r="B538" i="10"/>
  <c r="A538" i="10"/>
  <c r="AC537" i="10"/>
  <c r="AB537" i="10"/>
  <c r="AA537" i="10"/>
  <c r="Z537" i="10"/>
  <c r="Y537" i="10"/>
  <c r="X537" i="10"/>
  <c r="W537" i="10"/>
  <c r="V537" i="10"/>
  <c r="U537" i="10"/>
  <c r="T537" i="10"/>
  <c r="S537" i="10"/>
  <c r="R537" i="10"/>
  <c r="Q537" i="10"/>
  <c r="P537" i="10"/>
  <c r="O537" i="10"/>
  <c r="N537" i="10"/>
  <c r="M537" i="10"/>
  <c r="L537" i="10"/>
  <c r="K537" i="10"/>
  <c r="J537" i="10"/>
  <c r="I537" i="10"/>
  <c r="H537" i="10"/>
  <c r="G537" i="10"/>
  <c r="F537" i="10"/>
  <c r="E537" i="10"/>
  <c r="D537" i="10"/>
  <c r="C537" i="10"/>
  <c r="B537" i="10"/>
  <c r="A537" i="10"/>
  <c r="AC536" i="10"/>
  <c r="AB536" i="10"/>
  <c r="AA536" i="10"/>
  <c r="Z536" i="10"/>
  <c r="Y536" i="10"/>
  <c r="X536" i="10"/>
  <c r="W536" i="10"/>
  <c r="V536" i="10"/>
  <c r="U536" i="10"/>
  <c r="T536" i="10"/>
  <c r="S536" i="10"/>
  <c r="R536" i="10"/>
  <c r="Q536" i="10"/>
  <c r="P536" i="10"/>
  <c r="O536" i="10"/>
  <c r="N536" i="10"/>
  <c r="M536" i="10"/>
  <c r="L536" i="10"/>
  <c r="K536" i="10"/>
  <c r="J536" i="10"/>
  <c r="I536" i="10"/>
  <c r="H536" i="10"/>
  <c r="G536" i="10"/>
  <c r="F536" i="10"/>
  <c r="E536" i="10"/>
  <c r="D536" i="10"/>
  <c r="C536" i="10"/>
  <c r="B536" i="10"/>
  <c r="A536" i="10"/>
  <c r="AC535" i="10"/>
  <c r="AB535" i="10"/>
  <c r="AA535" i="10"/>
  <c r="Z535" i="10"/>
  <c r="Y535" i="10"/>
  <c r="X535" i="10"/>
  <c r="W535" i="10"/>
  <c r="V535" i="10"/>
  <c r="U535" i="10"/>
  <c r="T535" i="10"/>
  <c r="S535" i="10"/>
  <c r="R535" i="10"/>
  <c r="Q535" i="10"/>
  <c r="P535" i="10"/>
  <c r="O535" i="10"/>
  <c r="N535" i="10"/>
  <c r="M535" i="10"/>
  <c r="L535" i="10"/>
  <c r="K535" i="10"/>
  <c r="J535" i="10"/>
  <c r="I535" i="10"/>
  <c r="H535" i="10"/>
  <c r="G535" i="10"/>
  <c r="F535" i="10"/>
  <c r="E535" i="10"/>
  <c r="D535" i="10"/>
  <c r="C535" i="10"/>
  <c r="B535" i="10"/>
  <c r="A535" i="10"/>
  <c r="AC534" i="10"/>
  <c r="AB534" i="10"/>
  <c r="AA534" i="10"/>
  <c r="Z534" i="10"/>
  <c r="Y534" i="10"/>
  <c r="X534" i="10"/>
  <c r="W534" i="10"/>
  <c r="V534" i="10"/>
  <c r="U534" i="10"/>
  <c r="T534" i="10"/>
  <c r="S534" i="10"/>
  <c r="R534" i="10"/>
  <c r="Q534" i="10"/>
  <c r="P534" i="10"/>
  <c r="O534" i="10"/>
  <c r="N534" i="10"/>
  <c r="M534" i="10"/>
  <c r="L534" i="10"/>
  <c r="K534" i="10"/>
  <c r="J534" i="10"/>
  <c r="I534" i="10"/>
  <c r="H534" i="10"/>
  <c r="G534" i="10"/>
  <c r="F534" i="10"/>
  <c r="E534" i="10"/>
  <c r="D534" i="10"/>
  <c r="C534" i="10"/>
  <c r="B534" i="10"/>
  <c r="A534" i="10"/>
  <c r="AC533" i="10"/>
  <c r="AB533" i="10"/>
  <c r="AA533" i="10"/>
  <c r="Z533" i="10"/>
  <c r="Y533" i="10"/>
  <c r="X533" i="10"/>
  <c r="W533" i="10"/>
  <c r="V533" i="10"/>
  <c r="U533" i="10"/>
  <c r="T533" i="10"/>
  <c r="S533" i="10"/>
  <c r="R533" i="10"/>
  <c r="Q533" i="10"/>
  <c r="P533" i="10"/>
  <c r="O533" i="10"/>
  <c r="N533" i="10"/>
  <c r="M533" i="10"/>
  <c r="L533" i="10"/>
  <c r="K533" i="10"/>
  <c r="J533" i="10"/>
  <c r="I533" i="10"/>
  <c r="H533" i="10"/>
  <c r="G533" i="10"/>
  <c r="F533" i="10"/>
  <c r="E533" i="10"/>
  <c r="D533" i="10"/>
  <c r="C533" i="10"/>
  <c r="B533" i="10"/>
  <c r="A533" i="10"/>
  <c r="AC532" i="10"/>
  <c r="AB532" i="10"/>
  <c r="AA532" i="10"/>
  <c r="Z532" i="10"/>
  <c r="Y532" i="10"/>
  <c r="X532" i="10"/>
  <c r="W532" i="10"/>
  <c r="V532" i="10"/>
  <c r="U532" i="10"/>
  <c r="T532" i="10"/>
  <c r="S532" i="10"/>
  <c r="R532" i="10"/>
  <c r="Q532" i="10"/>
  <c r="P532" i="10"/>
  <c r="O532" i="10"/>
  <c r="N532" i="10"/>
  <c r="M532" i="10"/>
  <c r="L532" i="10"/>
  <c r="K532" i="10"/>
  <c r="J532" i="10"/>
  <c r="I532" i="10"/>
  <c r="H532" i="10"/>
  <c r="G532" i="10"/>
  <c r="F532" i="10"/>
  <c r="E532" i="10"/>
  <c r="D532" i="10"/>
  <c r="C532" i="10"/>
  <c r="B532" i="10"/>
  <c r="A532" i="10"/>
  <c r="AC531" i="10"/>
  <c r="AB531" i="10"/>
  <c r="AA531" i="10"/>
  <c r="Z531" i="10"/>
  <c r="Y531" i="10"/>
  <c r="X531" i="10"/>
  <c r="W531" i="10"/>
  <c r="V531" i="10"/>
  <c r="U531" i="10"/>
  <c r="T531" i="10"/>
  <c r="S531" i="10"/>
  <c r="R531" i="10"/>
  <c r="Q531" i="10"/>
  <c r="P531" i="10"/>
  <c r="O531" i="10"/>
  <c r="N531" i="10"/>
  <c r="M531" i="10"/>
  <c r="L531" i="10"/>
  <c r="K531" i="10"/>
  <c r="J531" i="10"/>
  <c r="I531" i="10"/>
  <c r="H531" i="10"/>
  <c r="G531" i="10"/>
  <c r="F531" i="10"/>
  <c r="E531" i="10"/>
  <c r="D531" i="10"/>
  <c r="C531" i="10"/>
  <c r="B531" i="10"/>
  <c r="A531" i="10"/>
  <c r="AC530" i="10"/>
  <c r="AB530" i="10"/>
  <c r="AA530" i="10"/>
  <c r="Z530" i="10"/>
  <c r="Y530" i="10"/>
  <c r="X530" i="10"/>
  <c r="W530" i="10"/>
  <c r="V530" i="10"/>
  <c r="U530" i="10"/>
  <c r="T530" i="10"/>
  <c r="S530" i="10"/>
  <c r="R530" i="10"/>
  <c r="Q530" i="10"/>
  <c r="P530" i="10"/>
  <c r="O530" i="10"/>
  <c r="N530" i="10"/>
  <c r="M530" i="10"/>
  <c r="L530" i="10"/>
  <c r="K530" i="10"/>
  <c r="J530" i="10"/>
  <c r="I530" i="10"/>
  <c r="H530" i="10"/>
  <c r="G530" i="10"/>
  <c r="F530" i="10"/>
  <c r="E530" i="10"/>
  <c r="D530" i="10"/>
  <c r="C530" i="10"/>
  <c r="B530" i="10"/>
  <c r="A530" i="10"/>
  <c r="AC529" i="10"/>
  <c r="AB529" i="10"/>
  <c r="AA529" i="10"/>
  <c r="Z529" i="10"/>
  <c r="Y529" i="10"/>
  <c r="X529" i="10"/>
  <c r="W529" i="10"/>
  <c r="V529" i="10"/>
  <c r="U529" i="10"/>
  <c r="T529" i="10"/>
  <c r="S529" i="10"/>
  <c r="R529" i="10"/>
  <c r="Q529" i="10"/>
  <c r="P529" i="10"/>
  <c r="O529" i="10"/>
  <c r="N529" i="10"/>
  <c r="M529" i="10"/>
  <c r="L529" i="10"/>
  <c r="K529" i="10"/>
  <c r="J529" i="10"/>
  <c r="I529" i="10"/>
  <c r="H529" i="10"/>
  <c r="G529" i="10"/>
  <c r="F529" i="10"/>
  <c r="E529" i="10"/>
  <c r="D529" i="10"/>
  <c r="C529" i="10"/>
  <c r="B529" i="10"/>
  <c r="A529" i="10"/>
  <c r="AC528" i="10"/>
  <c r="AB528" i="10"/>
  <c r="AA528" i="10"/>
  <c r="Z528" i="10"/>
  <c r="Y528" i="10"/>
  <c r="X528" i="10"/>
  <c r="W528" i="10"/>
  <c r="V528" i="10"/>
  <c r="U528" i="10"/>
  <c r="T528" i="10"/>
  <c r="S528" i="10"/>
  <c r="R528" i="10"/>
  <c r="Q528" i="10"/>
  <c r="P528" i="10"/>
  <c r="O528" i="10"/>
  <c r="N528" i="10"/>
  <c r="M528" i="10"/>
  <c r="L528" i="10"/>
  <c r="K528" i="10"/>
  <c r="J528" i="10"/>
  <c r="I528" i="10"/>
  <c r="H528" i="10"/>
  <c r="G528" i="10"/>
  <c r="F528" i="10"/>
  <c r="E528" i="10"/>
  <c r="D528" i="10"/>
  <c r="C528" i="10"/>
  <c r="B528" i="10"/>
  <c r="A528" i="10"/>
  <c r="AC527" i="10"/>
  <c r="AB527" i="10"/>
  <c r="AA527" i="10"/>
  <c r="Z527" i="10"/>
  <c r="Y527" i="10"/>
  <c r="X527" i="10"/>
  <c r="W527" i="10"/>
  <c r="V527" i="10"/>
  <c r="U527" i="10"/>
  <c r="T527" i="10"/>
  <c r="S527" i="10"/>
  <c r="R527" i="10"/>
  <c r="Q527" i="10"/>
  <c r="P527" i="10"/>
  <c r="O527" i="10"/>
  <c r="N527" i="10"/>
  <c r="M527" i="10"/>
  <c r="L527" i="10"/>
  <c r="K527" i="10"/>
  <c r="J527" i="10"/>
  <c r="I527" i="10"/>
  <c r="H527" i="10"/>
  <c r="G527" i="10"/>
  <c r="F527" i="10"/>
  <c r="E527" i="10"/>
  <c r="D527" i="10"/>
  <c r="C527" i="10"/>
  <c r="B527" i="10"/>
  <c r="A527" i="10"/>
  <c r="AC526" i="10"/>
  <c r="AB526" i="10"/>
  <c r="AA526" i="10"/>
  <c r="Z526" i="10"/>
  <c r="Y526" i="10"/>
  <c r="X526" i="10"/>
  <c r="W526" i="10"/>
  <c r="V526" i="10"/>
  <c r="U526" i="10"/>
  <c r="T526" i="10"/>
  <c r="S526" i="10"/>
  <c r="R526" i="10"/>
  <c r="Q526" i="10"/>
  <c r="P526" i="10"/>
  <c r="O526" i="10"/>
  <c r="N526" i="10"/>
  <c r="M526" i="10"/>
  <c r="L526" i="10"/>
  <c r="K526" i="10"/>
  <c r="J526" i="10"/>
  <c r="I526" i="10"/>
  <c r="H526" i="10"/>
  <c r="G526" i="10"/>
  <c r="F526" i="10"/>
  <c r="E526" i="10"/>
  <c r="D526" i="10"/>
  <c r="C526" i="10"/>
  <c r="B526" i="10"/>
  <c r="A526" i="10"/>
  <c r="AC525" i="10"/>
  <c r="AB525" i="10"/>
  <c r="AA525" i="10"/>
  <c r="Z525" i="10"/>
  <c r="Y525" i="10"/>
  <c r="X525" i="10"/>
  <c r="W525" i="10"/>
  <c r="V525" i="10"/>
  <c r="U525" i="10"/>
  <c r="T525" i="10"/>
  <c r="S525" i="10"/>
  <c r="R525" i="10"/>
  <c r="Q525" i="10"/>
  <c r="P525" i="10"/>
  <c r="O525" i="10"/>
  <c r="N525" i="10"/>
  <c r="M525" i="10"/>
  <c r="L525" i="10"/>
  <c r="K525" i="10"/>
  <c r="J525" i="10"/>
  <c r="I525" i="10"/>
  <c r="H525" i="10"/>
  <c r="G525" i="10"/>
  <c r="F525" i="10"/>
  <c r="E525" i="10"/>
  <c r="D525" i="10"/>
  <c r="C525" i="10"/>
  <c r="B525" i="10"/>
  <c r="A525" i="10"/>
  <c r="AC524" i="10"/>
  <c r="AB524" i="10"/>
  <c r="AA524" i="10"/>
  <c r="Z524" i="10"/>
  <c r="Y524" i="10"/>
  <c r="X524" i="10"/>
  <c r="W524" i="10"/>
  <c r="V524" i="10"/>
  <c r="U524" i="10"/>
  <c r="T524" i="10"/>
  <c r="S524" i="10"/>
  <c r="R524" i="10"/>
  <c r="Q524" i="10"/>
  <c r="P524" i="10"/>
  <c r="O524" i="10"/>
  <c r="N524" i="10"/>
  <c r="M524" i="10"/>
  <c r="L524" i="10"/>
  <c r="K524" i="10"/>
  <c r="J524" i="10"/>
  <c r="I524" i="10"/>
  <c r="H524" i="10"/>
  <c r="G524" i="10"/>
  <c r="F524" i="10"/>
  <c r="E524" i="10"/>
  <c r="D524" i="10"/>
  <c r="C524" i="10"/>
  <c r="B524" i="10"/>
  <c r="A524" i="10"/>
  <c r="AC523" i="10"/>
  <c r="AB523" i="10"/>
  <c r="AA523" i="10"/>
  <c r="Z523" i="10"/>
  <c r="Y523" i="10"/>
  <c r="X523" i="10"/>
  <c r="W523" i="10"/>
  <c r="V523" i="10"/>
  <c r="U523" i="10"/>
  <c r="T523" i="10"/>
  <c r="S523" i="10"/>
  <c r="R523" i="10"/>
  <c r="Q523" i="10"/>
  <c r="P523" i="10"/>
  <c r="O523" i="10"/>
  <c r="N523" i="10"/>
  <c r="M523" i="10"/>
  <c r="L523" i="10"/>
  <c r="K523" i="10"/>
  <c r="J523" i="10"/>
  <c r="I523" i="10"/>
  <c r="H523" i="10"/>
  <c r="G523" i="10"/>
  <c r="F523" i="10"/>
  <c r="E523" i="10"/>
  <c r="D523" i="10"/>
  <c r="C523" i="10"/>
  <c r="B523" i="10"/>
  <c r="A523" i="10"/>
  <c r="AC522" i="10"/>
  <c r="AB522" i="10"/>
  <c r="AA522" i="10"/>
  <c r="Z522" i="10"/>
  <c r="Y522" i="10"/>
  <c r="X522" i="10"/>
  <c r="W522" i="10"/>
  <c r="V522" i="10"/>
  <c r="U522" i="10"/>
  <c r="T522" i="10"/>
  <c r="S522" i="10"/>
  <c r="R522" i="10"/>
  <c r="Q522" i="10"/>
  <c r="P522" i="10"/>
  <c r="O522" i="10"/>
  <c r="N522" i="10"/>
  <c r="M522" i="10"/>
  <c r="L522" i="10"/>
  <c r="K522" i="10"/>
  <c r="J522" i="10"/>
  <c r="I522" i="10"/>
  <c r="H522" i="10"/>
  <c r="G522" i="10"/>
  <c r="F522" i="10"/>
  <c r="E522" i="10"/>
  <c r="D522" i="10"/>
  <c r="C522" i="10"/>
  <c r="B522" i="10"/>
  <c r="A522" i="10"/>
  <c r="AC521" i="10"/>
  <c r="AB521" i="10"/>
  <c r="AA521" i="10"/>
  <c r="Z521" i="10"/>
  <c r="Y521" i="10"/>
  <c r="X521" i="10"/>
  <c r="W521" i="10"/>
  <c r="V521" i="10"/>
  <c r="U521" i="10"/>
  <c r="T521" i="10"/>
  <c r="S521" i="10"/>
  <c r="R521" i="10"/>
  <c r="Q521" i="10"/>
  <c r="P521" i="10"/>
  <c r="O521" i="10"/>
  <c r="N521" i="10"/>
  <c r="M521" i="10"/>
  <c r="L521" i="10"/>
  <c r="K521" i="10"/>
  <c r="J521" i="10"/>
  <c r="I521" i="10"/>
  <c r="H521" i="10"/>
  <c r="G521" i="10"/>
  <c r="F521" i="10"/>
  <c r="E521" i="10"/>
  <c r="D521" i="10"/>
  <c r="C521" i="10"/>
  <c r="B521" i="10"/>
  <c r="A521" i="10"/>
  <c r="AC520" i="10"/>
  <c r="AB520" i="10"/>
  <c r="AA520" i="10"/>
  <c r="Z520" i="10"/>
  <c r="Y520" i="10"/>
  <c r="X520" i="10"/>
  <c r="W520" i="10"/>
  <c r="V520" i="10"/>
  <c r="U520" i="10"/>
  <c r="T520" i="10"/>
  <c r="S520" i="10"/>
  <c r="R520" i="10"/>
  <c r="Q520" i="10"/>
  <c r="P520" i="10"/>
  <c r="O520" i="10"/>
  <c r="N520" i="10"/>
  <c r="M520" i="10"/>
  <c r="L520" i="10"/>
  <c r="K520" i="10"/>
  <c r="J520" i="10"/>
  <c r="I520" i="10"/>
  <c r="H520" i="10"/>
  <c r="G520" i="10"/>
  <c r="F520" i="10"/>
  <c r="E520" i="10"/>
  <c r="D520" i="10"/>
  <c r="C520" i="10"/>
  <c r="B520" i="10"/>
  <c r="A520" i="10"/>
  <c r="AC519" i="10"/>
  <c r="AB519" i="10"/>
  <c r="AA519" i="10"/>
  <c r="Z519" i="10"/>
  <c r="Y519" i="10"/>
  <c r="X519" i="10"/>
  <c r="W519" i="10"/>
  <c r="V519" i="10"/>
  <c r="U519" i="10"/>
  <c r="T519" i="10"/>
  <c r="S519" i="10"/>
  <c r="R519" i="10"/>
  <c r="Q519" i="10"/>
  <c r="P519" i="10"/>
  <c r="O519" i="10"/>
  <c r="N519" i="10"/>
  <c r="M519" i="10"/>
  <c r="L519" i="10"/>
  <c r="K519" i="10"/>
  <c r="J519" i="10"/>
  <c r="I519" i="10"/>
  <c r="H519" i="10"/>
  <c r="G519" i="10"/>
  <c r="F519" i="10"/>
  <c r="E519" i="10"/>
  <c r="D519" i="10"/>
  <c r="C519" i="10"/>
  <c r="B519" i="10"/>
  <c r="A519" i="10"/>
  <c r="AC518" i="10"/>
  <c r="AB518" i="10"/>
  <c r="AA518" i="10"/>
  <c r="Z518" i="10"/>
  <c r="Y518" i="10"/>
  <c r="X518" i="10"/>
  <c r="W518" i="10"/>
  <c r="V518" i="10"/>
  <c r="U518" i="10"/>
  <c r="T518" i="10"/>
  <c r="S518" i="10"/>
  <c r="R518" i="10"/>
  <c r="Q518" i="10"/>
  <c r="P518" i="10"/>
  <c r="O518" i="10"/>
  <c r="N518" i="10"/>
  <c r="M518" i="10"/>
  <c r="L518" i="10"/>
  <c r="K518" i="10"/>
  <c r="J518" i="10"/>
  <c r="I518" i="10"/>
  <c r="H518" i="10"/>
  <c r="G518" i="10"/>
  <c r="F518" i="10"/>
  <c r="E518" i="10"/>
  <c r="D518" i="10"/>
  <c r="C518" i="10"/>
  <c r="B518" i="10"/>
  <c r="A518" i="10"/>
  <c r="AC517" i="10"/>
  <c r="AB517" i="10"/>
  <c r="AA517" i="10"/>
  <c r="Z517" i="10"/>
  <c r="Y517" i="10"/>
  <c r="X517" i="10"/>
  <c r="W517" i="10"/>
  <c r="V517" i="10"/>
  <c r="U517" i="10"/>
  <c r="T517" i="10"/>
  <c r="S517" i="10"/>
  <c r="R517" i="10"/>
  <c r="Q517" i="10"/>
  <c r="P517" i="10"/>
  <c r="O517" i="10"/>
  <c r="N517" i="10"/>
  <c r="M517" i="10"/>
  <c r="L517" i="10"/>
  <c r="K517" i="10"/>
  <c r="J517" i="10"/>
  <c r="I517" i="10"/>
  <c r="H517" i="10"/>
  <c r="G517" i="10"/>
  <c r="F517" i="10"/>
  <c r="E517" i="10"/>
  <c r="D517" i="10"/>
  <c r="C517" i="10"/>
  <c r="B517" i="10"/>
  <c r="A517" i="10"/>
  <c r="AC516" i="10"/>
  <c r="AB516" i="10"/>
  <c r="AA516" i="10"/>
  <c r="Z516" i="10"/>
  <c r="Y516" i="10"/>
  <c r="X516" i="10"/>
  <c r="W516" i="10"/>
  <c r="V516" i="10"/>
  <c r="U516" i="10"/>
  <c r="T516" i="10"/>
  <c r="S516" i="10"/>
  <c r="R516" i="10"/>
  <c r="Q516" i="10"/>
  <c r="P516" i="10"/>
  <c r="O516" i="10"/>
  <c r="N516" i="10"/>
  <c r="M516" i="10"/>
  <c r="L516" i="10"/>
  <c r="K516" i="10"/>
  <c r="J516" i="10"/>
  <c r="I516" i="10"/>
  <c r="H516" i="10"/>
  <c r="G516" i="10"/>
  <c r="F516" i="10"/>
  <c r="E516" i="10"/>
  <c r="D516" i="10"/>
  <c r="C516" i="10"/>
  <c r="B516" i="10"/>
  <c r="A516" i="10"/>
  <c r="AC515" i="10"/>
  <c r="AB515" i="10"/>
  <c r="AA515" i="10"/>
  <c r="Z515" i="10"/>
  <c r="Y515" i="10"/>
  <c r="X515" i="10"/>
  <c r="W515" i="10"/>
  <c r="V515" i="10"/>
  <c r="U515" i="10"/>
  <c r="T515" i="10"/>
  <c r="S515" i="10"/>
  <c r="R515" i="10"/>
  <c r="Q515" i="10"/>
  <c r="P515" i="10"/>
  <c r="O515" i="10"/>
  <c r="N515" i="10"/>
  <c r="M515" i="10"/>
  <c r="L515" i="10"/>
  <c r="K515" i="10"/>
  <c r="J515" i="10"/>
  <c r="I515" i="10"/>
  <c r="H515" i="10"/>
  <c r="G515" i="10"/>
  <c r="F515" i="10"/>
  <c r="E515" i="10"/>
  <c r="D515" i="10"/>
  <c r="C515" i="10"/>
  <c r="B515" i="10"/>
  <c r="A515" i="10"/>
  <c r="AC514" i="10"/>
  <c r="AB514" i="10"/>
  <c r="AA514" i="10"/>
  <c r="Z514" i="10"/>
  <c r="Y514" i="10"/>
  <c r="X514" i="10"/>
  <c r="W514" i="10"/>
  <c r="V514" i="10"/>
  <c r="U514" i="10"/>
  <c r="T514" i="10"/>
  <c r="S514" i="10"/>
  <c r="R514" i="10"/>
  <c r="Q514" i="10"/>
  <c r="P514" i="10"/>
  <c r="O514" i="10"/>
  <c r="N514" i="10"/>
  <c r="M514" i="10"/>
  <c r="L514" i="10"/>
  <c r="K514" i="10"/>
  <c r="J514" i="10"/>
  <c r="I514" i="10"/>
  <c r="H514" i="10"/>
  <c r="G514" i="10"/>
  <c r="F514" i="10"/>
  <c r="E514" i="10"/>
  <c r="D514" i="10"/>
  <c r="C514" i="10"/>
  <c r="B514" i="10"/>
  <c r="A514" i="10"/>
  <c r="AC513" i="10"/>
  <c r="AB513" i="10"/>
  <c r="AA513" i="10"/>
  <c r="Z513" i="10"/>
  <c r="Y513" i="10"/>
  <c r="X513" i="10"/>
  <c r="W513" i="10"/>
  <c r="V513" i="10"/>
  <c r="U513" i="10"/>
  <c r="T513" i="10"/>
  <c r="S513" i="10"/>
  <c r="R513" i="10"/>
  <c r="Q513" i="10"/>
  <c r="P513" i="10"/>
  <c r="O513" i="10"/>
  <c r="N513" i="10"/>
  <c r="M513" i="10"/>
  <c r="L513" i="10"/>
  <c r="K513" i="10"/>
  <c r="J513" i="10"/>
  <c r="I513" i="10"/>
  <c r="H513" i="10"/>
  <c r="G513" i="10"/>
  <c r="F513" i="10"/>
  <c r="E513" i="10"/>
  <c r="D513" i="10"/>
  <c r="C513" i="10"/>
  <c r="B513" i="10"/>
  <c r="A513" i="10"/>
  <c r="AC512" i="10"/>
  <c r="AB512" i="10"/>
  <c r="AA512" i="10"/>
  <c r="Z512" i="10"/>
  <c r="Y512" i="10"/>
  <c r="X512" i="10"/>
  <c r="W512" i="10"/>
  <c r="V512" i="10"/>
  <c r="U512" i="10"/>
  <c r="T512" i="10"/>
  <c r="S512" i="10"/>
  <c r="R512" i="10"/>
  <c r="Q512" i="10"/>
  <c r="P512" i="10"/>
  <c r="O512" i="10"/>
  <c r="N512" i="10"/>
  <c r="M512" i="10"/>
  <c r="L512" i="10"/>
  <c r="K512" i="10"/>
  <c r="J512" i="10"/>
  <c r="I512" i="10"/>
  <c r="H512" i="10"/>
  <c r="G512" i="10"/>
  <c r="F512" i="10"/>
  <c r="E512" i="10"/>
  <c r="D512" i="10"/>
  <c r="C512" i="10"/>
  <c r="B512" i="10"/>
  <c r="A512" i="10"/>
  <c r="AC511" i="10"/>
  <c r="AB511" i="10"/>
  <c r="AA511" i="10"/>
  <c r="Z511" i="10"/>
  <c r="Y511" i="10"/>
  <c r="X511" i="10"/>
  <c r="W511" i="10"/>
  <c r="V511" i="10"/>
  <c r="U511" i="10"/>
  <c r="T511" i="10"/>
  <c r="S511" i="10"/>
  <c r="R511" i="10"/>
  <c r="Q511" i="10"/>
  <c r="P511" i="10"/>
  <c r="O511" i="10"/>
  <c r="N511" i="10"/>
  <c r="M511" i="10"/>
  <c r="L511" i="10"/>
  <c r="K511" i="10"/>
  <c r="J511" i="10"/>
  <c r="I511" i="10"/>
  <c r="H511" i="10"/>
  <c r="G511" i="10"/>
  <c r="F511" i="10"/>
  <c r="E511" i="10"/>
  <c r="D511" i="10"/>
  <c r="C511" i="10"/>
  <c r="B511" i="10"/>
  <c r="A511" i="10"/>
  <c r="AC510" i="10"/>
  <c r="AB510" i="10"/>
  <c r="AA510" i="10"/>
  <c r="Z510" i="10"/>
  <c r="Y510" i="10"/>
  <c r="X510" i="10"/>
  <c r="W510" i="10"/>
  <c r="V510" i="10"/>
  <c r="U510" i="10"/>
  <c r="T510" i="10"/>
  <c r="S510" i="10"/>
  <c r="R510" i="10"/>
  <c r="Q510" i="10"/>
  <c r="P510" i="10"/>
  <c r="O510" i="10"/>
  <c r="N510" i="10"/>
  <c r="M510" i="10"/>
  <c r="L510" i="10"/>
  <c r="K510" i="10"/>
  <c r="J510" i="10"/>
  <c r="I510" i="10"/>
  <c r="H510" i="10"/>
  <c r="G510" i="10"/>
  <c r="F510" i="10"/>
  <c r="E510" i="10"/>
  <c r="D510" i="10"/>
  <c r="C510" i="10"/>
  <c r="B510" i="10"/>
  <c r="A510" i="10"/>
  <c r="AC509" i="10"/>
  <c r="AB509" i="10"/>
  <c r="AA509" i="10"/>
  <c r="Z509" i="10"/>
  <c r="Y509" i="10"/>
  <c r="X509" i="10"/>
  <c r="W509" i="10"/>
  <c r="V509" i="10"/>
  <c r="U509" i="10"/>
  <c r="T509" i="10"/>
  <c r="S509" i="10"/>
  <c r="R509" i="10"/>
  <c r="Q509" i="10"/>
  <c r="P509" i="10"/>
  <c r="O509" i="10"/>
  <c r="N509" i="10"/>
  <c r="M509" i="10"/>
  <c r="L509" i="10"/>
  <c r="K509" i="10"/>
  <c r="J509" i="10"/>
  <c r="I509" i="10"/>
  <c r="H509" i="10"/>
  <c r="G509" i="10"/>
  <c r="F509" i="10"/>
  <c r="E509" i="10"/>
  <c r="D509" i="10"/>
  <c r="C509" i="10"/>
  <c r="B509" i="10"/>
  <c r="A509"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E508" i="10"/>
  <c r="D508" i="10"/>
  <c r="C508" i="10"/>
  <c r="B508" i="10"/>
  <c r="A508" i="10"/>
  <c r="AC507" i="10"/>
  <c r="AB507" i="10"/>
  <c r="AA507" i="10"/>
  <c r="Z507" i="10"/>
  <c r="Y507" i="10"/>
  <c r="X507" i="10"/>
  <c r="W507" i="10"/>
  <c r="V507" i="10"/>
  <c r="U507" i="10"/>
  <c r="T507" i="10"/>
  <c r="S507" i="10"/>
  <c r="R507" i="10"/>
  <c r="Q507" i="10"/>
  <c r="P507" i="10"/>
  <c r="O507" i="10"/>
  <c r="N507" i="10"/>
  <c r="M507" i="10"/>
  <c r="L507" i="10"/>
  <c r="K507" i="10"/>
  <c r="J507" i="10"/>
  <c r="I507" i="10"/>
  <c r="H507" i="10"/>
  <c r="G507" i="10"/>
  <c r="F507" i="10"/>
  <c r="E507" i="10"/>
  <c r="D507" i="10"/>
  <c r="C507" i="10"/>
  <c r="B507" i="10"/>
  <c r="A507" i="10"/>
  <c r="AC506" i="10"/>
  <c r="AB506" i="10"/>
  <c r="AA506" i="10"/>
  <c r="Z506" i="10"/>
  <c r="Y506" i="10"/>
  <c r="X506" i="10"/>
  <c r="W506" i="10"/>
  <c r="V506" i="10"/>
  <c r="U506" i="10"/>
  <c r="T506" i="10"/>
  <c r="S506" i="10"/>
  <c r="R506" i="10"/>
  <c r="Q506" i="10"/>
  <c r="P506" i="10"/>
  <c r="O506" i="10"/>
  <c r="N506" i="10"/>
  <c r="M506" i="10"/>
  <c r="L506" i="10"/>
  <c r="K506" i="10"/>
  <c r="J506" i="10"/>
  <c r="I506" i="10"/>
  <c r="H506" i="10"/>
  <c r="G506" i="10"/>
  <c r="F506" i="10"/>
  <c r="E506" i="10"/>
  <c r="D506" i="10"/>
  <c r="C506" i="10"/>
  <c r="B506" i="10"/>
  <c r="A506" i="10"/>
  <c r="AC505" i="10"/>
  <c r="AB505" i="10"/>
  <c r="AA505" i="10"/>
  <c r="Z505" i="10"/>
  <c r="Y505" i="10"/>
  <c r="X505" i="10"/>
  <c r="W505" i="10"/>
  <c r="V505" i="10"/>
  <c r="U505" i="10"/>
  <c r="T505" i="10"/>
  <c r="S505" i="10"/>
  <c r="R505" i="10"/>
  <c r="Q505" i="10"/>
  <c r="P505" i="10"/>
  <c r="O505" i="10"/>
  <c r="N505" i="10"/>
  <c r="M505" i="10"/>
  <c r="L505" i="10"/>
  <c r="K505" i="10"/>
  <c r="J505" i="10"/>
  <c r="I505" i="10"/>
  <c r="H505" i="10"/>
  <c r="G505" i="10"/>
  <c r="F505" i="10"/>
  <c r="E505" i="10"/>
  <c r="D505" i="10"/>
  <c r="C505" i="10"/>
  <c r="B505" i="10"/>
  <c r="A505" i="10"/>
  <c r="AC504" i="10"/>
  <c r="AB504" i="10"/>
  <c r="AA504" i="10"/>
  <c r="Z504" i="10"/>
  <c r="Y504" i="10"/>
  <c r="X504" i="10"/>
  <c r="W504" i="10"/>
  <c r="V504" i="10"/>
  <c r="U504" i="10"/>
  <c r="T504" i="10"/>
  <c r="S504" i="10"/>
  <c r="R504" i="10"/>
  <c r="Q504" i="10"/>
  <c r="P504" i="10"/>
  <c r="O504" i="10"/>
  <c r="N504" i="10"/>
  <c r="M504" i="10"/>
  <c r="L504" i="10"/>
  <c r="K504" i="10"/>
  <c r="J504" i="10"/>
  <c r="I504" i="10"/>
  <c r="H504" i="10"/>
  <c r="G504" i="10"/>
  <c r="F504" i="10"/>
  <c r="E504" i="10"/>
  <c r="D504" i="10"/>
  <c r="C504" i="10"/>
  <c r="B504" i="10"/>
  <c r="A504" i="10"/>
  <c r="AC503" i="10"/>
  <c r="AB503" i="10"/>
  <c r="AA503" i="10"/>
  <c r="Z503" i="10"/>
  <c r="Y503" i="10"/>
  <c r="X503" i="10"/>
  <c r="W503" i="10"/>
  <c r="V503" i="10"/>
  <c r="U503" i="10"/>
  <c r="T503" i="10"/>
  <c r="S503" i="10"/>
  <c r="R503" i="10"/>
  <c r="Q503" i="10"/>
  <c r="P503" i="10"/>
  <c r="O503" i="10"/>
  <c r="N503" i="10"/>
  <c r="M503" i="10"/>
  <c r="L503" i="10"/>
  <c r="K503" i="10"/>
  <c r="J503" i="10"/>
  <c r="I503" i="10"/>
  <c r="H503" i="10"/>
  <c r="G503" i="10"/>
  <c r="F503" i="10"/>
  <c r="E503" i="10"/>
  <c r="D503" i="10"/>
  <c r="C503" i="10"/>
  <c r="B503" i="10"/>
  <c r="A503" i="10"/>
  <c r="AC502" i="10"/>
  <c r="AB502" i="10"/>
  <c r="AA502" i="10"/>
  <c r="Z502" i="10"/>
  <c r="Y502" i="10"/>
  <c r="X502" i="10"/>
  <c r="W502" i="10"/>
  <c r="V502" i="10"/>
  <c r="U502" i="10"/>
  <c r="T502" i="10"/>
  <c r="S502" i="10"/>
  <c r="R502" i="10"/>
  <c r="Q502" i="10"/>
  <c r="P502" i="10"/>
  <c r="O502" i="10"/>
  <c r="N502" i="10"/>
  <c r="M502" i="10"/>
  <c r="L502" i="10"/>
  <c r="K502" i="10"/>
  <c r="J502" i="10"/>
  <c r="I502" i="10"/>
  <c r="H502" i="10"/>
  <c r="G502" i="10"/>
  <c r="F502" i="10"/>
  <c r="E502" i="10"/>
  <c r="D502" i="10"/>
  <c r="C502" i="10"/>
  <c r="B502" i="10"/>
  <c r="A502" i="10"/>
  <c r="AC501" i="10"/>
  <c r="AB501" i="10"/>
  <c r="AA501" i="10"/>
  <c r="Z501" i="10"/>
  <c r="Y501" i="10"/>
  <c r="X501" i="10"/>
  <c r="W501" i="10"/>
  <c r="V501" i="10"/>
  <c r="U501" i="10"/>
  <c r="T501" i="10"/>
  <c r="S501" i="10"/>
  <c r="R501" i="10"/>
  <c r="Q501" i="10"/>
  <c r="P501" i="10"/>
  <c r="O501" i="10"/>
  <c r="N501" i="10"/>
  <c r="M501" i="10"/>
  <c r="L501" i="10"/>
  <c r="K501" i="10"/>
  <c r="J501" i="10"/>
  <c r="I501" i="10"/>
  <c r="H501" i="10"/>
  <c r="G501" i="10"/>
  <c r="F501" i="10"/>
  <c r="E501" i="10"/>
  <c r="D501" i="10"/>
  <c r="C501" i="10"/>
  <c r="B501" i="10"/>
  <c r="A501" i="10"/>
  <c r="AC500" i="10"/>
  <c r="AB500" i="10"/>
  <c r="AA500" i="10"/>
  <c r="Z500" i="10"/>
  <c r="Y500" i="10"/>
  <c r="X500" i="10"/>
  <c r="W500" i="10"/>
  <c r="V500" i="10"/>
  <c r="U500" i="10"/>
  <c r="T500" i="10"/>
  <c r="S500" i="10"/>
  <c r="R500" i="10"/>
  <c r="Q500" i="10"/>
  <c r="P500" i="10"/>
  <c r="O500" i="10"/>
  <c r="N500" i="10"/>
  <c r="M500" i="10"/>
  <c r="L500" i="10"/>
  <c r="K500" i="10"/>
  <c r="J500" i="10"/>
  <c r="I500" i="10"/>
  <c r="H500" i="10"/>
  <c r="G500" i="10"/>
  <c r="F500" i="10"/>
  <c r="E500" i="10"/>
  <c r="D500" i="10"/>
  <c r="C500" i="10"/>
  <c r="B500" i="10"/>
  <c r="A500" i="10"/>
  <c r="AC499" i="10"/>
  <c r="AB499" i="10"/>
  <c r="AA499" i="10"/>
  <c r="Z499" i="10"/>
  <c r="Y499" i="10"/>
  <c r="X499" i="10"/>
  <c r="W499" i="10"/>
  <c r="V499" i="10"/>
  <c r="U499" i="10"/>
  <c r="T499" i="10"/>
  <c r="S499" i="10"/>
  <c r="R499" i="10"/>
  <c r="Q499" i="10"/>
  <c r="P499" i="10"/>
  <c r="O499" i="10"/>
  <c r="N499" i="10"/>
  <c r="M499" i="10"/>
  <c r="L499" i="10"/>
  <c r="K499" i="10"/>
  <c r="J499" i="10"/>
  <c r="I499" i="10"/>
  <c r="H499" i="10"/>
  <c r="G499" i="10"/>
  <c r="F499" i="10"/>
  <c r="E499" i="10"/>
  <c r="D499" i="10"/>
  <c r="C499" i="10"/>
  <c r="B499" i="10"/>
  <c r="A499" i="10"/>
  <c r="AC498" i="10"/>
  <c r="AB498" i="10"/>
  <c r="AA498" i="10"/>
  <c r="Z498" i="10"/>
  <c r="Y498" i="10"/>
  <c r="X498" i="10"/>
  <c r="W498" i="10"/>
  <c r="V498" i="10"/>
  <c r="U498" i="10"/>
  <c r="T498" i="10"/>
  <c r="S498" i="10"/>
  <c r="R498" i="10"/>
  <c r="Q498" i="10"/>
  <c r="P498" i="10"/>
  <c r="O498" i="10"/>
  <c r="N498" i="10"/>
  <c r="M498" i="10"/>
  <c r="L498" i="10"/>
  <c r="K498" i="10"/>
  <c r="J498" i="10"/>
  <c r="I498" i="10"/>
  <c r="H498" i="10"/>
  <c r="G498" i="10"/>
  <c r="F498" i="10"/>
  <c r="E498" i="10"/>
  <c r="D498" i="10"/>
  <c r="C498" i="10"/>
  <c r="B498" i="10"/>
  <c r="A498" i="10"/>
  <c r="AC497" i="10"/>
  <c r="AB497" i="10"/>
  <c r="AA497" i="10"/>
  <c r="Z497" i="10"/>
  <c r="Y497" i="10"/>
  <c r="X497" i="10"/>
  <c r="W497" i="10"/>
  <c r="V497" i="10"/>
  <c r="U497" i="10"/>
  <c r="T497" i="10"/>
  <c r="S497" i="10"/>
  <c r="R497" i="10"/>
  <c r="Q497" i="10"/>
  <c r="P497" i="10"/>
  <c r="O497" i="10"/>
  <c r="N497" i="10"/>
  <c r="M497" i="10"/>
  <c r="L497" i="10"/>
  <c r="K497" i="10"/>
  <c r="J497" i="10"/>
  <c r="I497" i="10"/>
  <c r="H497" i="10"/>
  <c r="G497" i="10"/>
  <c r="F497" i="10"/>
  <c r="E497" i="10"/>
  <c r="D497" i="10"/>
  <c r="C497" i="10"/>
  <c r="B497" i="10"/>
  <c r="A497" i="10"/>
  <c r="AC496" i="10"/>
  <c r="AB496" i="10"/>
  <c r="AA496" i="10"/>
  <c r="Z496" i="10"/>
  <c r="Y496" i="10"/>
  <c r="X496" i="10"/>
  <c r="W496" i="10"/>
  <c r="V496" i="10"/>
  <c r="U496" i="10"/>
  <c r="T496" i="10"/>
  <c r="S496" i="10"/>
  <c r="R496" i="10"/>
  <c r="Q496" i="10"/>
  <c r="P496" i="10"/>
  <c r="O496" i="10"/>
  <c r="N496" i="10"/>
  <c r="M496" i="10"/>
  <c r="L496" i="10"/>
  <c r="K496" i="10"/>
  <c r="J496" i="10"/>
  <c r="I496" i="10"/>
  <c r="H496" i="10"/>
  <c r="G496" i="10"/>
  <c r="F496" i="10"/>
  <c r="E496" i="10"/>
  <c r="D496" i="10"/>
  <c r="C496" i="10"/>
  <c r="B496" i="10"/>
  <c r="A496" i="10"/>
  <c r="AC495" i="10"/>
  <c r="AB495" i="10"/>
  <c r="AA495" i="10"/>
  <c r="Z495" i="10"/>
  <c r="Y495" i="10"/>
  <c r="X495" i="10"/>
  <c r="W495" i="10"/>
  <c r="V495" i="10"/>
  <c r="U495" i="10"/>
  <c r="T495" i="10"/>
  <c r="S495" i="10"/>
  <c r="R495" i="10"/>
  <c r="Q495" i="10"/>
  <c r="P495" i="10"/>
  <c r="O495" i="10"/>
  <c r="N495" i="10"/>
  <c r="M495" i="10"/>
  <c r="L495" i="10"/>
  <c r="K495" i="10"/>
  <c r="J495" i="10"/>
  <c r="I495" i="10"/>
  <c r="H495" i="10"/>
  <c r="G495" i="10"/>
  <c r="F495" i="10"/>
  <c r="E495" i="10"/>
  <c r="D495" i="10"/>
  <c r="C495" i="10"/>
  <c r="B495" i="10"/>
  <c r="A495" i="10"/>
  <c r="AC494" i="10"/>
  <c r="AB494" i="10"/>
  <c r="AA494" i="10"/>
  <c r="Z494" i="10"/>
  <c r="Y494" i="10"/>
  <c r="X494" i="10"/>
  <c r="W494" i="10"/>
  <c r="V494" i="10"/>
  <c r="U494" i="10"/>
  <c r="T494" i="10"/>
  <c r="S494" i="10"/>
  <c r="R494" i="10"/>
  <c r="Q494" i="10"/>
  <c r="P494" i="10"/>
  <c r="O494" i="10"/>
  <c r="N494" i="10"/>
  <c r="M494" i="10"/>
  <c r="L494" i="10"/>
  <c r="K494" i="10"/>
  <c r="J494" i="10"/>
  <c r="I494" i="10"/>
  <c r="H494" i="10"/>
  <c r="G494" i="10"/>
  <c r="F494" i="10"/>
  <c r="E494" i="10"/>
  <c r="D494" i="10"/>
  <c r="C494" i="10"/>
  <c r="B494" i="10"/>
  <c r="A494" i="10"/>
  <c r="AC493" i="10"/>
  <c r="AB493" i="10"/>
  <c r="AA493" i="10"/>
  <c r="Z493" i="10"/>
  <c r="Y493" i="10"/>
  <c r="X493" i="10"/>
  <c r="W493" i="10"/>
  <c r="V493" i="10"/>
  <c r="U493" i="10"/>
  <c r="T493" i="10"/>
  <c r="S493" i="10"/>
  <c r="R493" i="10"/>
  <c r="Q493" i="10"/>
  <c r="P493" i="10"/>
  <c r="O493" i="10"/>
  <c r="N493" i="10"/>
  <c r="M493" i="10"/>
  <c r="L493" i="10"/>
  <c r="K493" i="10"/>
  <c r="J493" i="10"/>
  <c r="I493" i="10"/>
  <c r="H493" i="10"/>
  <c r="G493" i="10"/>
  <c r="F493" i="10"/>
  <c r="E493" i="10"/>
  <c r="D493" i="10"/>
  <c r="C493" i="10"/>
  <c r="B493" i="10"/>
  <c r="A493" i="10"/>
  <c r="AC492" i="10"/>
  <c r="AB492" i="10"/>
  <c r="AA492" i="10"/>
  <c r="Z492" i="10"/>
  <c r="Y492" i="10"/>
  <c r="X492" i="10"/>
  <c r="W492" i="10"/>
  <c r="V492" i="10"/>
  <c r="U492" i="10"/>
  <c r="T492" i="10"/>
  <c r="S492" i="10"/>
  <c r="R492" i="10"/>
  <c r="Q492" i="10"/>
  <c r="P492" i="10"/>
  <c r="O492" i="10"/>
  <c r="N492" i="10"/>
  <c r="M492" i="10"/>
  <c r="L492" i="10"/>
  <c r="K492" i="10"/>
  <c r="J492" i="10"/>
  <c r="I492" i="10"/>
  <c r="H492" i="10"/>
  <c r="G492" i="10"/>
  <c r="F492" i="10"/>
  <c r="E492" i="10"/>
  <c r="D492" i="10"/>
  <c r="C492" i="10"/>
  <c r="B492" i="10"/>
  <c r="A492" i="10"/>
  <c r="AC491" i="10"/>
  <c r="AB491" i="10"/>
  <c r="AA491" i="10"/>
  <c r="Z491" i="10"/>
  <c r="Y491" i="10"/>
  <c r="X491" i="10"/>
  <c r="W491" i="10"/>
  <c r="V491" i="10"/>
  <c r="U491" i="10"/>
  <c r="T491" i="10"/>
  <c r="S491" i="10"/>
  <c r="R491" i="10"/>
  <c r="Q491" i="10"/>
  <c r="P491" i="10"/>
  <c r="O491" i="10"/>
  <c r="N491" i="10"/>
  <c r="M491" i="10"/>
  <c r="L491" i="10"/>
  <c r="K491" i="10"/>
  <c r="J491" i="10"/>
  <c r="I491" i="10"/>
  <c r="H491" i="10"/>
  <c r="G491" i="10"/>
  <c r="F491" i="10"/>
  <c r="E491" i="10"/>
  <c r="D491" i="10"/>
  <c r="C491" i="10"/>
  <c r="B491" i="10"/>
  <c r="A491" i="10"/>
  <c r="AC490" i="10"/>
  <c r="AB490" i="10"/>
  <c r="AA490" i="10"/>
  <c r="Z490" i="10"/>
  <c r="Y490" i="10"/>
  <c r="X490" i="10"/>
  <c r="W490" i="10"/>
  <c r="V490" i="10"/>
  <c r="U490" i="10"/>
  <c r="T490" i="10"/>
  <c r="S490" i="10"/>
  <c r="R490" i="10"/>
  <c r="Q490" i="10"/>
  <c r="P490" i="10"/>
  <c r="O490" i="10"/>
  <c r="N490" i="10"/>
  <c r="M490" i="10"/>
  <c r="L490" i="10"/>
  <c r="K490" i="10"/>
  <c r="J490" i="10"/>
  <c r="I490" i="10"/>
  <c r="H490" i="10"/>
  <c r="G490" i="10"/>
  <c r="F490" i="10"/>
  <c r="E490" i="10"/>
  <c r="D490" i="10"/>
  <c r="C490" i="10"/>
  <c r="B490" i="10"/>
  <c r="A490" i="10"/>
  <c r="AC489" i="10"/>
  <c r="AB489" i="10"/>
  <c r="AA489" i="10"/>
  <c r="Z489" i="10"/>
  <c r="Y489" i="10"/>
  <c r="X489" i="10"/>
  <c r="W489" i="10"/>
  <c r="V489" i="10"/>
  <c r="U489" i="10"/>
  <c r="T489" i="10"/>
  <c r="S489" i="10"/>
  <c r="R489" i="10"/>
  <c r="Q489" i="10"/>
  <c r="P489" i="10"/>
  <c r="O489" i="10"/>
  <c r="N489" i="10"/>
  <c r="M489" i="10"/>
  <c r="L489" i="10"/>
  <c r="K489" i="10"/>
  <c r="J489" i="10"/>
  <c r="I489" i="10"/>
  <c r="H489" i="10"/>
  <c r="G489" i="10"/>
  <c r="F489" i="10"/>
  <c r="E489" i="10"/>
  <c r="D489" i="10"/>
  <c r="C489" i="10"/>
  <c r="B489" i="10"/>
  <c r="A489" i="10"/>
  <c r="AC488" i="10"/>
  <c r="AB488" i="10"/>
  <c r="AA488" i="10"/>
  <c r="Z488" i="10"/>
  <c r="Y488" i="10"/>
  <c r="X488" i="10"/>
  <c r="W488" i="10"/>
  <c r="V488" i="10"/>
  <c r="U488" i="10"/>
  <c r="T488" i="10"/>
  <c r="S488" i="10"/>
  <c r="R488" i="10"/>
  <c r="Q488" i="10"/>
  <c r="P488" i="10"/>
  <c r="O488" i="10"/>
  <c r="N488" i="10"/>
  <c r="M488" i="10"/>
  <c r="L488" i="10"/>
  <c r="K488" i="10"/>
  <c r="J488" i="10"/>
  <c r="I488" i="10"/>
  <c r="H488" i="10"/>
  <c r="G488" i="10"/>
  <c r="F488" i="10"/>
  <c r="E488" i="10"/>
  <c r="D488" i="10"/>
  <c r="C488" i="10"/>
  <c r="B488" i="10"/>
  <c r="A488" i="10"/>
  <c r="AC487" i="10"/>
  <c r="AB487" i="10"/>
  <c r="AA487" i="10"/>
  <c r="Z487" i="10"/>
  <c r="Y487" i="10"/>
  <c r="X487" i="10"/>
  <c r="W487" i="10"/>
  <c r="V487" i="10"/>
  <c r="U487" i="10"/>
  <c r="T487" i="10"/>
  <c r="S487" i="10"/>
  <c r="R487" i="10"/>
  <c r="Q487" i="10"/>
  <c r="P487" i="10"/>
  <c r="O487" i="10"/>
  <c r="N487" i="10"/>
  <c r="M487" i="10"/>
  <c r="L487" i="10"/>
  <c r="K487" i="10"/>
  <c r="J487" i="10"/>
  <c r="I487" i="10"/>
  <c r="H487" i="10"/>
  <c r="G487" i="10"/>
  <c r="F487" i="10"/>
  <c r="E487" i="10"/>
  <c r="D487" i="10"/>
  <c r="C487" i="10"/>
  <c r="B487" i="10"/>
  <c r="A487" i="10"/>
  <c r="AC486" i="10"/>
  <c r="AB486" i="10"/>
  <c r="AA486" i="10"/>
  <c r="Z486" i="10"/>
  <c r="Y486" i="10"/>
  <c r="X486" i="10"/>
  <c r="W486" i="10"/>
  <c r="V486" i="10"/>
  <c r="U486" i="10"/>
  <c r="T486" i="10"/>
  <c r="S486" i="10"/>
  <c r="R486" i="10"/>
  <c r="Q486" i="10"/>
  <c r="P486" i="10"/>
  <c r="O486" i="10"/>
  <c r="N486" i="10"/>
  <c r="M486" i="10"/>
  <c r="L486" i="10"/>
  <c r="K486" i="10"/>
  <c r="J486" i="10"/>
  <c r="I486" i="10"/>
  <c r="H486" i="10"/>
  <c r="G486" i="10"/>
  <c r="F486" i="10"/>
  <c r="E486" i="10"/>
  <c r="D486" i="10"/>
  <c r="C486" i="10"/>
  <c r="B486" i="10"/>
  <c r="A486" i="10"/>
  <c r="AC485" i="10"/>
  <c r="AB485" i="10"/>
  <c r="AA485" i="10"/>
  <c r="Z485" i="10"/>
  <c r="Y485" i="10"/>
  <c r="X485" i="10"/>
  <c r="W485" i="10"/>
  <c r="V485" i="10"/>
  <c r="U485" i="10"/>
  <c r="T485" i="10"/>
  <c r="S485" i="10"/>
  <c r="R485" i="10"/>
  <c r="Q485" i="10"/>
  <c r="P485" i="10"/>
  <c r="O485" i="10"/>
  <c r="N485" i="10"/>
  <c r="M485" i="10"/>
  <c r="L485" i="10"/>
  <c r="K485" i="10"/>
  <c r="J485" i="10"/>
  <c r="I485" i="10"/>
  <c r="H485" i="10"/>
  <c r="G485" i="10"/>
  <c r="F485" i="10"/>
  <c r="E485" i="10"/>
  <c r="D485" i="10"/>
  <c r="C485" i="10"/>
  <c r="B485" i="10"/>
  <c r="A485" i="10"/>
  <c r="AC484" i="10"/>
  <c r="AB484" i="10"/>
  <c r="AA484" i="10"/>
  <c r="Z484" i="10"/>
  <c r="Y484" i="10"/>
  <c r="X484" i="10"/>
  <c r="W484" i="10"/>
  <c r="V484" i="10"/>
  <c r="U484" i="10"/>
  <c r="T484" i="10"/>
  <c r="S484" i="10"/>
  <c r="R484" i="10"/>
  <c r="Q484" i="10"/>
  <c r="P484" i="10"/>
  <c r="O484" i="10"/>
  <c r="N484" i="10"/>
  <c r="M484" i="10"/>
  <c r="L484" i="10"/>
  <c r="K484" i="10"/>
  <c r="J484" i="10"/>
  <c r="I484" i="10"/>
  <c r="H484" i="10"/>
  <c r="G484" i="10"/>
  <c r="F484" i="10"/>
  <c r="E484" i="10"/>
  <c r="D484" i="10"/>
  <c r="C484" i="10"/>
  <c r="B484" i="10"/>
  <c r="A484" i="10"/>
  <c r="AC483" i="10"/>
  <c r="AB483" i="10"/>
  <c r="AA483" i="10"/>
  <c r="Z483" i="10"/>
  <c r="Y483" i="10"/>
  <c r="X483" i="10"/>
  <c r="W483" i="10"/>
  <c r="V483" i="10"/>
  <c r="U483" i="10"/>
  <c r="T483" i="10"/>
  <c r="S483" i="10"/>
  <c r="R483" i="10"/>
  <c r="Q483" i="10"/>
  <c r="P483" i="10"/>
  <c r="O483" i="10"/>
  <c r="N483" i="10"/>
  <c r="M483" i="10"/>
  <c r="L483" i="10"/>
  <c r="K483" i="10"/>
  <c r="J483" i="10"/>
  <c r="I483" i="10"/>
  <c r="H483" i="10"/>
  <c r="G483" i="10"/>
  <c r="F483" i="10"/>
  <c r="E483" i="10"/>
  <c r="D483" i="10"/>
  <c r="C483" i="10"/>
  <c r="B483" i="10"/>
  <c r="A483" i="10"/>
  <c r="AC482" i="10"/>
  <c r="AB482" i="10"/>
  <c r="AA482" i="10"/>
  <c r="Z482" i="10"/>
  <c r="Y482" i="10"/>
  <c r="X482" i="10"/>
  <c r="W482" i="10"/>
  <c r="V482" i="10"/>
  <c r="U482" i="10"/>
  <c r="T482" i="10"/>
  <c r="S482" i="10"/>
  <c r="R482" i="10"/>
  <c r="Q482" i="10"/>
  <c r="P482" i="10"/>
  <c r="O482" i="10"/>
  <c r="N482" i="10"/>
  <c r="M482" i="10"/>
  <c r="L482" i="10"/>
  <c r="K482" i="10"/>
  <c r="J482" i="10"/>
  <c r="I482" i="10"/>
  <c r="H482" i="10"/>
  <c r="G482" i="10"/>
  <c r="F482" i="10"/>
  <c r="E482" i="10"/>
  <c r="D482" i="10"/>
  <c r="C482" i="10"/>
  <c r="B482" i="10"/>
  <c r="A482" i="10"/>
  <c r="AC481" i="10"/>
  <c r="AB481" i="10"/>
  <c r="AA481" i="10"/>
  <c r="Z481" i="10"/>
  <c r="Y481" i="10"/>
  <c r="X481" i="10"/>
  <c r="W481" i="10"/>
  <c r="V481" i="10"/>
  <c r="U481" i="10"/>
  <c r="T481" i="10"/>
  <c r="S481" i="10"/>
  <c r="R481" i="10"/>
  <c r="Q481" i="10"/>
  <c r="P481" i="10"/>
  <c r="O481" i="10"/>
  <c r="N481" i="10"/>
  <c r="M481" i="10"/>
  <c r="L481" i="10"/>
  <c r="K481" i="10"/>
  <c r="J481" i="10"/>
  <c r="I481" i="10"/>
  <c r="H481" i="10"/>
  <c r="G481" i="10"/>
  <c r="F481" i="10"/>
  <c r="E481" i="10"/>
  <c r="D481" i="10"/>
  <c r="C481" i="10"/>
  <c r="B481" i="10"/>
  <c r="A481" i="10"/>
  <c r="AC480" i="10"/>
  <c r="AB480" i="10"/>
  <c r="AA480" i="10"/>
  <c r="Z480" i="10"/>
  <c r="Y480" i="10"/>
  <c r="X480" i="10"/>
  <c r="W480" i="10"/>
  <c r="V480" i="10"/>
  <c r="U480" i="10"/>
  <c r="T480" i="10"/>
  <c r="S480" i="10"/>
  <c r="R480" i="10"/>
  <c r="Q480" i="10"/>
  <c r="P480" i="10"/>
  <c r="O480" i="10"/>
  <c r="N480" i="10"/>
  <c r="M480" i="10"/>
  <c r="L480" i="10"/>
  <c r="K480" i="10"/>
  <c r="J480" i="10"/>
  <c r="I480" i="10"/>
  <c r="H480" i="10"/>
  <c r="G480" i="10"/>
  <c r="F480" i="10"/>
  <c r="E480" i="10"/>
  <c r="D480" i="10"/>
  <c r="C480" i="10"/>
  <c r="B480" i="10"/>
  <c r="A480" i="10"/>
  <c r="AC479" i="10"/>
  <c r="AB479" i="10"/>
  <c r="AA479" i="10"/>
  <c r="Z479" i="10"/>
  <c r="Y479" i="10"/>
  <c r="X479" i="10"/>
  <c r="W479" i="10"/>
  <c r="V479" i="10"/>
  <c r="U479" i="10"/>
  <c r="T479" i="10"/>
  <c r="S479" i="10"/>
  <c r="R479" i="10"/>
  <c r="Q479" i="10"/>
  <c r="P479" i="10"/>
  <c r="O479" i="10"/>
  <c r="N479" i="10"/>
  <c r="M479" i="10"/>
  <c r="L479" i="10"/>
  <c r="K479" i="10"/>
  <c r="J479" i="10"/>
  <c r="I479" i="10"/>
  <c r="H479" i="10"/>
  <c r="G479" i="10"/>
  <c r="F479" i="10"/>
  <c r="E479" i="10"/>
  <c r="D479" i="10"/>
  <c r="C479" i="10"/>
  <c r="B479" i="10"/>
  <c r="A479" i="10"/>
  <c r="AC478" i="10"/>
  <c r="AB478" i="10"/>
  <c r="AA478" i="10"/>
  <c r="Z478" i="10"/>
  <c r="Y478" i="10"/>
  <c r="X478" i="10"/>
  <c r="W478" i="10"/>
  <c r="V478" i="10"/>
  <c r="U478" i="10"/>
  <c r="T478" i="10"/>
  <c r="S478" i="10"/>
  <c r="R478" i="10"/>
  <c r="Q478" i="10"/>
  <c r="P478" i="10"/>
  <c r="O478" i="10"/>
  <c r="N478" i="10"/>
  <c r="M478" i="10"/>
  <c r="L478" i="10"/>
  <c r="K478" i="10"/>
  <c r="J478" i="10"/>
  <c r="I478" i="10"/>
  <c r="H478" i="10"/>
  <c r="G478" i="10"/>
  <c r="F478" i="10"/>
  <c r="E478" i="10"/>
  <c r="D478" i="10"/>
  <c r="C478" i="10"/>
  <c r="B478" i="10"/>
  <c r="A478" i="10"/>
  <c r="AC477" i="10"/>
  <c r="AB477" i="10"/>
  <c r="AA477" i="10"/>
  <c r="Z477" i="10"/>
  <c r="Y477" i="10"/>
  <c r="X477" i="10"/>
  <c r="W477" i="10"/>
  <c r="V477" i="10"/>
  <c r="U477" i="10"/>
  <c r="T477" i="10"/>
  <c r="S477" i="10"/>
  <c r="R477" i="10"/>
  <c r="Q477" i="10"/>
  <c r="P477" i="10"/>
  <c r="O477" i="10"/>
  <c r="N477" i="10"/>
  <c r="M477" i="10"/>
  <c r="L477" i="10"/>
  <c r="K477" i="10"/>
  <c r="J477" i="10"/>
  <c r="I477" i="10"/>
  <c r="H477" i="10"/>
  <c r="G477" i="10"/>
  <c r="F477" i="10"/>
  <c r="E477" i="10"/>
  <c r="D477" i="10"/>
  <c r="C477" i="10"/>
  <c r="B477" i="10"/>
  <c r="A477" i="10"/>
  <c r="AC476" i="10"/>
  <c r="AB476" i="10"/>
  <c r="AA476" i="10"/>
  <c r="Z476" i="10"/>
  <c r="Y476" i="10"/>
  <c r="X476" i="10"/>
  <c r="W476" i="10"/>
  <c r="V476" i="10"/>
  <c r="U476" i="10"/>
  <c r="T476" i="10"/>
  <c r="S476" i="10"/>
  <c r="R476" i="10"/>
  <c r="Q476" i="10"/>
  <c r="P476" i="10"/>
  <c r="O476" i="10"/>
  <c r="N476" i="10"/>
  <c r="M476" i="10"/>
  <c r="L476" i="10"/>
  <c r="K476" i="10"/>
  <c r="J476" i="10"/>
  <c r="I476" i="10"/>
  <c r="H476" i="10"/>
  <c r="G476" i="10"/>
  <c r="F476" i="10"/>
  <c r="E476" i="10"/>
  <c r="D476" i="10"/>
  <c r="C476" i="10"/>
  <c r="B476" i="10"/>
  <c r="A476" i="10"/>
  <c r="AC475" i="10"/>
  <c r="AB475" i="10"/>
  <c r="AA475" i="10"/>
  <c r="Z475" i="10"/>
  <c r="Y475" i="10"/>
  <c r="X475" i="10"/>
  <c r="W475" i="10"/>
  <c r="V475" i="10"/>
  <c r="U475" i="10"/>
  <c r="T475" i="10"/>
  <c r="S475" i="10"/>
  <c r="R475" i="10"/>
  <c r="Q475" i="10"/>
  <c r="P475" i="10"/>
  <c r="O475" i="10"/>
  <c r="N475" i="10"/>
  <c r="M475" i="10"/>
  <c r="L475" i="10"/>
  <c r="K475" i="10"/>
  <c r="J475" i="10"/>
  <c r="I475" i="10"/>
  <c r="H475" i="10"/>
  <c r="G475" i="10"/>
  <c r="F475" i="10"/>
  <c r="E475" i="10"/>
  <c r="D475" i="10"/>
  <c r="C475" i="10"/>
  <c r="B475" i="10"/>
  <c r="A475" i="10"/>
  <c r="AC474" i="10"/>
  <c r="AB474" i="10"/>
  <c r="AA474" i="10"/>
  <c r="Z474" i="10"/>
  <c r="Y474" i="10"/>
  <c r="X474" i="10"/>
  <c r="W474" i="10"/>
  <c r="V474" i="10"/>
  <c r="U474" i="10"/>
  <c r="T474" i="10"/>
  <c r="S474" i="10"/>
  <c r="R474" i="10"/>
  <c r="Q474" i="10"/>
  <c r="P474" i="10"/>
  <c r="O474" i="10"/>
  <c r="N474" i="10"/>
  <c r="M474" i="10"/>
  <c r="L474" i="10"/>
  <c r="K474" i="10"/>
  <c r="J474" i="10"/>
  <c r="I474" i="10"/>
  <c r="H474" i="10"/>
  <c r="G474" i="10"/>
  <c r="F474" i="10"/>
  <c r="E474" i="10"/>
  <c r="D474" i="10"/>
  <c r="C474" i="10"/>
  <c r="B474" i="10"/>
  <c r="A474" i="10"/>
  <c r="AC473" i="10"/>
  <c r="AB473" i="10"/>
  <c r="AA473" i="10"/>
  <c r="Z473" i="10"/>
  <c r="Y473" i="10"/>
  <c r="X473" i="10"/>
  <c r="W473" i="10"/>
  <c r="V473" i="10"/>
  <c r="U473" i="10"/>
  <c r="T473" i="10"/>
  <c r="S473" i="10"/>
  <c r="R473" i="10"/>
  <c r="Q473" i="10"/>
  <c r="P473" i="10"/>
  <c r="O473" i="10"/>
  <c r="N473" i="10"/>
  <c r="M473" i="10"/>
  <c r="L473" i="10"/>
  <c r="K473" i="10"/>
  <c r="J473" i="10"/>
  <c r="I473" i="10"/>
  <c r="H473" i="10"/>
  <c r="G473" i="10"/>
  <c r="F473" i="10"/>
  <c r="E473" i="10"/>
  <c r="D473" i="10"/>
  <c r="C473" i="10"/>
  <c r="B473" i="10"/>
  <c r="A473" i="10"/>
  <c r="AC472" i="10"/>
  <c r="AB472" i="10"/>
  <c r="AA472" i="10"/>
  <c r="Z472" i="10"/>
  <c r="Y472" i="10"/>
  <c r="X472" i="10"/>
  <c r="W472" i="10"/>
  <c r="V472" i="10"/>
  <c r="U472" i="10"/>
  <c r="T472" i="10"/>
  <c r="S472" i="10"/>
  <c r="R472" i="10"/>
  <c r="Q472" i="10"/>
  <c r="P472" i="10"/>
  <c r="O472" i="10"/>
  <c r="N472" i="10"/>
  <c r="M472" i="10"/>
  <c r="L472" i="10"/>
  <c r="K472" i="10"/>
  <c r="J472" i="10"/>
  <c r="I472" i="10"/>
  <c r="H472" i="10"/>
  <c r="G472" i="10"/>
  <c r="F472" i="10"/>
  <c r="E472" i="10"/>
  <c r="D472" i="10"/>
  <c r="C472" i="10"/>
  <c r="B472" i="10"/>
  <c r="A472" i="10"/>
  <c r="AC471" i="10"/>
  <c r="AB471" i="10"/>
  <c r="AA471" i="10"/>
  <c r="Z471" i="10"/>
  <c r="Y471" i="10"/>
  <c r="X471" i="10"/>
  <c r="W471" i="10"/>
  <c r="V471" i="10"/>
  <c r="U471" i="10"/>
  <c r="T471" i="10"/>
  <c r="S471" i="10"/>
  <c r="R471" i="10"/>
  <c r="Q471" i="10"/>
  <c r="P471" i="10"/>
  <c r="O471" i="10"/>
  <c r="N471" i="10"/>
  <c r="M471" i="10"/>
  <c r="L471" i="10"/>
  <c r="K471" i="10"/>
  <c r="J471" i="10"/>
  <c r="I471" i="10"/>
  <c r="H471" i="10"/>
  <c r="G471" i="10"/>
  <c r="F471" i="10"/>
  <c r="E471" i="10"/>
  <c r="D471" i="10"/>
  <c r="C471" i="10"/>
  <c r="B471" i="10"/>
  <c r="A471" i="10"/>
  <c r="AC470" i="10"/>
  <c r="AB470" i="10"/>
  <c r="AA470" i="10"/>
  <c r="Z470" i="10"/>
  <c r="Y470" i="10"/>
  <c r="X470" i="10"/>
  <c r="W470" i="10"/>
  <c r="V470" i="10"/>
  <c r="U470" i="10"/>
  <c r="T470" i="10"/>
  <c r="S470" i="10"/>
  <c r="R470" i="10"/>
  <c r="Q470" i="10"/>
  <c r="P470" i="10"/>
  <c r="O470" i="10"/>
  <c r="N470" i="10"/>
  <c r="M470" i="10"/>
  <c r="L470" i="10"/>
  <c r="K470" i="10"/>
  <c r="J470" i="10"/>
  <c r="I470" i="10"/>
  <c r="H470" i="10"/>
  <c r="G470" i="10"/>
  <c r="F470" i="10"/>
  <c r="E470" i="10"/>
  <c r="D470" i="10"/>
  <c r="C470" i="10"/>
  <c r="B470" i="10"/>
  <c r="A470" i="10"/>
  <c r="AC469" i="10"/>
  <c r="AB469" i="10"/>
  <c r="AA469" i="10"/>
  <c r="Z469" i="10"/>
  <c r="Y469" i="10"/>
  <c r="X469" i="10"/>
  <c r="W469" i="10"/>
  <c r="V469" i="10"/>
  <c r="U469" i="10"/>
  <c r="T469" i="10"/>
  <c r="S469" i="10"/>
  <c r="R469" i="10"/>
  <c r="Q469" i="10"/>
  <c r="P469" i="10"/>
  <c r="O469" i="10"/>
  <c r="N469" i="10"/>
  <c r="M469" i="10"/>
  <c r="L469" i="10"/>
  <c r="K469" i="10"/>
  <c r="J469" i="10"/>
  <c r="I469" i="10"/>
  <c r="H469" i="10"/>
  <c r="G469" i="10"/>
  <c r="F469" i="10"/>
  <c r="E469" i="10"/>
  <c r="D469" i="10"/>
  <c r="C469" i="10"/>
  <c r="B469" i="10"/>
  <c r="A469" i="10"/>
  <c r="AC468" i="10"/>
  <c r="AB468" i="10"/>
  <c r="AA468" i="10"/>
  <c r="Z468" i="10"/>
  <c r="Y468" i="10"/>
  <c r="X468" i="10"/>
  <c r="W468" i="10"/>
  <c r="V468" i="10"/>
  <c r="U468" i="10"/>
  <c r="T468" i="10"/>
  <c r="S468" i="10"/>
  <c r="R468" i="10"/>
  <c r="Q468" i="10"/>
  <c r="P468" i="10"/>
  <c r="O468" i="10"/>
  <c r="N468" i="10"/>
  <c r="M468" i="10"/>
  <c r="L468" i="10"/>
  <c r="K468" i="10"/>
  <c r="J468" i="10"/>
  <c r="I468" i="10"/>
  <c r="H468" i="10"/>
  <c r="G468" i="10"/>
  <c r="F468" i="10"/>
  <c r="E468" i="10"/>
  <c r="D468" i="10"/>
  <c r="C468" i="10"/>
  <c r="B468" i="10"/>
  <c r="A468" i="10"/>
  <c r="AC467" i="10"/>
  <c r="AB467" i="10"/>
  <c r="AA467" i="10"/>
  <c r="Z467" i="10"/>
  <c r="Y467" i="10"/>
  <c r="X467" i="10"/>
  <c r="W467" i="10"/>
  <c r="V467" i="10"/>
  <c r="U467" i="10"/>
  <c r="T467" i="10"/>
  <c r="S467" i="10"/>
  <c r="R467" i="10"/>
  <c r="Q467" i="10"/>
  <c r="P467" i="10"/>
  <c r="O467" i="10"/>
  <c r="N467" i="10"/>
  <c r="M467" i="10"/>
  <c r="L467" i="10"/>
  <c r="K467" i="10"/>
  <c r="J467" i="10"/>
  <c r="I467" i="10"/>
  <c r="H467" i="10"/>
  <c r="G467" i="10"/>
  <c r="F467" i="10"/>
  <c r="E467" i="10"/>
  <c r="D467" i="10"/>
  <c r="C467" i="10"/>
  <c r="B467" i="10"/>
  <c r="A467" i="10"/>
  <c r="AC466" i="10"/>
  <c r="AB466" i="10"/>
  <c r="AA466" i="10"/>
  <c r="Z466" i="10"/>
  <c r="Y466" i="10"/>
  <c r="X466" i="10"/>
  <c r="W466" i="10"/>
  <c r="V466" i="10"/>
  <c r="U466" i="10"/>
  <c r="T466" i="10"/>
  <c r="S466" i="10"/>
  <c r="R466" i="10"/>
  <c r="Q466" i="10"/>
  <c r="P466" i="10"/>
  <c r="O466" i="10"/>
  <c r="N466" i="10"/>
  <c r="M466" i="10"/>
  <c r="L466" i="10"/>
  <c r="K466" i="10"/>
  <c r="J466" i="10"/>
  <c r="I466" i="10"/>
  <c r="H466" i="10"/>
  <c r="G466" i="10"/>
  <c r="F466" i="10"/>
  <c r="E466" i="10"/>
  <c r="D466" i="10"/>
  <c r="C466" i="10"/>
  <c r="B466" i="10"/>
  <c r="A466" i="10"/>
  <c r="AC465" i="10"/>
  <c r="AB465" i="10"/>
  <c r="AA465" i="10"/>
  <c r="Z465" i="10"/>
  <c r="Y465" i="10"/>
  <c r="X465" i="10"/>
  <c r="W465" i="10"/>
  <c r="V465" i="10"/>
  <c r="U465" i="10"/>
  <c r="T465" i="10"/>
  <c r="S465" i="10"/>
  <c r="R465" i="10"/>
  <c r="Q465" i="10"/>
  <c r="P465" i="10"/>
  <c r="O465" i="10"/>
  <c r="N465" i="10"/>
  <c r="M465" i="10"/>
  <c r="L465" i="10"/>
  <c r="K465" i="10"/>
  <c r="J465" i="10"/>
  <c r="I465" i="10"/>
  <c r="H465" i="10"/>
  <c r="G465" i="10"/>
  <c r="F465" i="10"/>
  <c r="E465" i="10"/>
  <c r="D465" i="10"/>
  <c r="C465" i="10"/>
  <c r="B465" i="10"/>
  <c r="A465" i="10"/>
  <c r="AC464" i="10"/>
  <c r="AB464" i="10"/>
  <c r="AA464" i="10"/>
  <c r="Z464" i="10"/>
  <c r="Y464" i="10"/>
  <c r="X464" i="10"/>
  <c r="W464" i="10"/>
  <c r="V464" i="10"/>
  <c r="U464" i="10"/>
  <c r="T464" i="10"/>
  <c r="S464" i="10"/>
  <c r="R464" i="10"/>
  <c r="Q464" i="10"/>
  <c r="P464" i="10"/>
  <c r="O464" i="10"/>
  <c r="N464" i="10"/>
  <c r="M464" i="10"/>
  <c r="L464" i="10"/>
  <c r="K464" i="10"/>
  <c r="J464" i="10"/>
  <c r="I464" i="10"/>
  <c r="H464" i="10"/>
  <c r="G464" i="10"/>
  <c r="F464" i="10"/>
  <c r="E464" i="10"/>
  <c r="D464" i="10"/>
  <c r="C464" i="10"/>
  <c r="B464" i="10"/>
  <c r="A464" i="10"/>
  <c r="AC463" i="10"/>
  <c r="AB463" i="10"/>
  <c r="AA463" i="10"/>
  <c r="Z463" i="10"/>
  <c r="Y463" i="10"/>
  <c r="X463" i="10"/>
  <c r="W463" i="10"/>
  <c r="V463" i="10"/>
  <c r="U463" i="10"/>
  <c r="T463" i="10"/>
  <c r="S463" i="10"/>
  <c r="R463" i="10"/>
  <c r="Q463" i="10"/>
  <c r="P463" i="10"/>
  <c r="O463" i="10"/>
  <c r="N463" i="10"/>
  <c r="M463" i="10"/>
  <c r="L463" i="10"/>
  <c r="K463" i="10"/>
  <c r="J463" i="10"/>
  <c r="I463" i="10"/>
  <c r="H463" i="10"/>
  <c r="G463" i="10"/>
  <c r="F463" i="10"/>
  <c r="E463" i="10"/>
  <c r="D463" i="10"/>
  <c r="C463" i="10"/>
  <c r="B463" i="10"/>
  <c r="A463" i="10"/>
  <c r="AC462" i="10"/>
  <c r="AB462" i="10"/>
  <c r="AA462" i="10"/>
  <c r="Z462" i="10"/>
  <c r="Y462" i="10"/>
  <c r="X462" i="10"/>
  <c r="W462" i="10"/>
  <c r="V462" i="10"/>
  <c r="U462" i="10"/>
  <c r="T462" i="10"/>
  <c r="S462" i="10"/>
  <c r="R462" i="10"/>
  <c r="Q462" i="10"/>
  <c r="P462" i="10"/>
  <c r="O462" i="10"/>
  <c r="N462" i="10"/>
  <c r="M462" i="10"/>
  <c r="L462" i="10"/>
  <c r="K462" i="10"/>
  <c r="J462" i="10"/>
  <c r="I462" i="10"/>
  <c r="H462" i="10"/>
  <c r="G462" i="10"/>
  <c r="F462" i="10"/>
  <c r="E462" i="10"/>
  <c r="D462" i="10"/>
  <c r="C462" i="10"/>
  <c r="B462" i="10"/>
  <c r="A462" i="10"/>
  <c r="AC461" i="10"/>
  <c r="AB461" i="10"/>
  <c r="AA461" i="10"/>
  <c r="Z461" i="10"/>
  <c r="Y461" i="10"/>
  <c r="X461" i="10"/>
  <c r="W461" i="10"/>
  <c r="V461" i="10"/>
  <c r="U461" i="10"/>
  <c r="T461" i="10"/>
  <c r="S461" i="10"/>
  <c r="R461" i="10"/>
  <c r="Q461" i="10"/>
  <c r="P461" i="10"/>
  <c r="O461" i="10"/>
  <c r="N461" i="10"/>
  <c r="M461" i="10"/>
  <c r="L461" i="10"/>
  <c r="K461" i="10"/>
  <c r="J461" i="10"/>
  <c r="I461" i="10"/>
  <c r="H461" i="10"/>
  <c r="G461" i="10"/>
  <c r="F461" i="10"/>
  <c r="E461" i="10"/>
  <c r="D461" i="10"/>
  <c r="C461" i="10"/>
  <c r="B461" i="10"/>
  <c r="A461" i="10"/>
  <c r="AC460" i="10"/>
  <c r="AB460" i="10"/>
  <c r="AA460" i="10"/>
  <c r="Z460" i="10"/>
  <c r="Y460" i="10"/>
  <c r="X460" i="10"/>
  <c r="W460" i="10"/>
  <c r="V460" i="10"/>
  <c r="U460" i="10"/>
  <c r="T460" i="10"/>
  <c r="S460" i="10"/>
  <c r="R460" i="10"/>
  <c r="Q460" i="10"/>
  <c r="P460" i="10"/>
  <c r="O460" i="10"/>
  <c r="N460" i="10"/>
  <c r="M460" i="10"/>
  <c r="L460" i="10"/>
  <c r="K460" i="10"/>
  <c r="J460" i="10"/>
  <c r="I460" i="10"/>
  <c r="H460" i="10"/>
  <c r="G460" i="10"/>
  <c r="F460" i="10"/>
  <c r="E460" i="10"/>
  <c r="D460" i="10"/>
  <c r="C460" i="10"/>
  <c r="B460" i="10"/>
  <c r="A460" i="10"/>
  <c r="AC459" i="10"/>
  <c r="AB459" i="10"/>
  <c r="AA459" i="10"/>
  <c r="Z459" i="10"/>
  <c r="Y459" i="10"/>
  <c r="X459" i="10"/>
  <c r="W459" i="10"/>
  <c r="V459" i="10"/>
  <c r="U459" i="10"/>
  <c r="T459" i="10"/>
  <c r="S459" i="10"/>
  <c r="R459" i="10"/>
  <c r="Q459" i="10"/>
  <c r="P459" i="10"/>
  <c r="O459" i="10"/>
  <c r="N459" i="10"/>
  <c r="M459" i="10"/>
  <c r="L459" i="10"/>
  <c r="K459" i="10"/>
  <c r="J459" i="10"/>
  <c r="I459" i="10"/>
  <c r="H459" i="10"/>
  <c r="G459" i="10"/>
  <c r="F459" i="10"/>
  <c r="E459" i="10"/>
  <c r="D459" i="10"/>
  <c r="C459" i="10"/>
  <c r="B459" i="10"/>
  <c r="A459" i="10"/>
  <c r="AC458" i="10"/>
  <c r="AB458" i="10"/>
  <c r="AA458" i="10"/>
  <c r="Z458" i="10"/>
  <c r="Y458" i="10"/>
  <c r="X458" i="10"/>
  <c r="W458" i="10"/>
  <c r="V458" i="10"/>
  <c r="U458" i="10"/>
  <c r="T458" i="10"/>
  <c r="S458" i="10"/>
  <c r="R458" i="10"/>
  <c r="Q458" i="10"/>
  <c r="P458" i="10"/>
  <c r="O458" i="10"/>
  <c r="N458" i="10"/>
  <c r="M458" i="10"/>
  <c r="L458" i="10"/>
  <c r="K458" i="10"/>
  <c r="J458" i="10"/>
  <c r="I458" i="10"/>
  <c r="H458" i="10"/>
  <c r="G458" i="10"/>
  <c r="F458" i="10"/>
  <c r="E458" i="10"/>
  <c r="D458" i="10"/>
  <c r="C458" i="10"/>
  <c r="B458" i="10"/>
  <c r="A458" i="10"/>
  <c r="AC457" i="10"/>
  <c r="AB457" i="10"/>
  <c r="AA457" i="10"/>
  <c r="Z457" i="10"/>
  <c r="Y457" i="10"/>
  <c r="X457" i="10"/>
  <c r="W457" i="10"/>
  <c r="V457" i="10"/>
  <c r="U457" i="10"/>
  <c r="T457" i="10"/>
  <c r="S457" i="10"/>
  <c r="R457" i="10"/>
  <c r="Q457" i="10"/>
  <c r="P457" i="10"/>
  <c r="O457" i="10"/>
  <c r="N457" i="10"/>
  <c r="M457" i="10"/>
  <c r="L457" i="10"/>
  <c r="K457" i="10"/>
  <c r="J457" i="10"/>
  <c r="I457" i="10"/>
  <c r="H457" i="10"/>
  <c r="G457" i="10"/>
  <c r="F457" i="10"/>
  <c r="E457" i="10"/>
  <c r="D457" i="10"/>
  <c r="C457" i="10"/>
  <c r="B457" i="10"/>
  <c r="A457" i="10"/>
  <c r="AC456" i="10"/>
  <c r="AB456" i="10"/>
  <c r="AA456" i="10"/>
  <c r="Z456" i="10"/>
  <c r="Y456" i="10"/>
  <c r="X456" i="10"/>
  <c r="W456" i="10"/>
  <c r="V456" i="10"/>
  <c r="U456" i="10"/>
  <c r="T456" i="10"/>
  <c r="S456" i="10"/>
  <c r="R456" i="10"/>
  <c r="Q456" i="10"/>
  <c r="P456" i="10"/>
  <c r="O456" i="10"/>
  <c r="N456" i="10"/>
  <c r="M456" i="10"/>
  <c r="L456" i="10"/>
  <c r="K456" i="10"/>
  <c r="J456" i="10"/>
  <c r="I456" i="10"/>
  <c r="H456" i="10"/>
  <c r="G456" i="10"/>
  <c r="F456" i="10"/>
  <c r="E456" i="10"/>
  <c r="D456" i="10"/>
  <c r="C456" i="10"/>
  <c r="B456" i="10"/>
  <c r="A456" i="10"/>
  <c r="AC455" i="10"/>
  <c r="AB455" i="10"/>
  <c r="AA455" i="10"/>
  <c r="Z455" i="10"/>
  <c r="Y455" i="10"/>
  <c r="X455" i="10"/>
  <c r="W455" i="10"/>
  <c r="V455" i="10"/>
  <c r="U455" i="10"/>
  <c r="T455" i="10"/>
  <c r="S455" i="10"/>
  <c r="R455" i="10"/>
  <c r="Q455" i="10"/>
  <c r="P455" i="10"/>
  <c r="O455" i="10"/>
  <c r="N455" i="10"/>
  <c r="M455" i="10"/>
  <c r="L455" i="10"/>
  <c r="K455" i="10"/>
  <c r="J455" i="10"/>
  <c r="I455" i="10"/>
  <c r="H455" i="10"/>
  <c r="G455" i="10"/>
  <c r="F455" i="10"/>
  <c r="E455" i="10"/>
  <c r="D455" i="10"/>
  <c r="C455" i="10"/>
  <c r="B455" i="10"/>
  <c r="A455" i="10"/>
  <c r="AC454" i="10"/>
  <c r="AB454" i="10"/>
  <c r="AA454" i="10"/>
  <c r="Z454" i="10"/>
  <c r="Y454" i="10"/>
  <c r="X454" i="10"/>
  <c r="W454" i="10"/>
  <c r="V454" i="10"/>
  <c r="U454" i="10"/>
  <c r="T454" i="10"/>
  <c r="S454" i="10"/>
  <c r="R454" i="10"/>
  <c r="Q454" i="10"/>
  <c r="P454" i="10"/>
  <c r="O454" i="10"/>
  <c r="N454" i="10"/>
  <c r="M454" i="10"/>
  <c r="L454" i="10"/>
  <c r="K454" i="10"/>
  <c r="J454" i="10"/>
  <c r="I454" i="10"/>
  <c r="H454" i="10"/>
  <c r="G454" i="10"/>
  <c r="F454" i="10"/>
  <c r="E454" i="10"/>
  <c r="D454" i="10"/>
  <c r="C454" i="10"/>
  <c r="B454" i="10"/>
  <c r="A454" i="10"/>
  <c r="AC453" i="10"/>
  <c r="AB453" i="10"/>
  <c r="AA453" i="10"/>
  <c r="Z453" i="10"/>
  <c r="Y453" i="10"/>
  <c r="X453" i="10"/>
  <c r="W453" i="10"/>
  <c r="V453" i="10"/>
  <c r="U453" i="10"/>
  <c r="T453" i="10"/>
  <c r="S453" i="10"/>
  <c r="R453" i="10"/>
  <c r="Q453" i="10"/>
  <c r="P453" i="10"/>
  <c r="O453" i="10"/>
  <c r="N453" i="10"/>
  <c r="M453" i="10"/>
  <c r="L453" i="10"/>
  <c r="K453" i="10"/>
  <c r="J453" i="10"/>
  <c r="I453" i="10"/>
  <c r="H453" i="10"/>
  <c r="G453" i="10"/>
  <c r="F453" i="10"/>
  <c r="E453" i="10"/>
  <c r="D453" i="10"/>
  <c r="C453" i="10"/>
  <c r="B453" i="10"/>
  <c r="A453" i="10"/>
  <c r="AC452" i="10"/>
  <c r="AB452" i="10"/>
  <c r="AA452" i="10"/>
  <c r="Z452" i="10"/>
  <c r="Y452" i="10"/>
  <c r="X452" i="10"/>
  <c r="W452" i="10"/>
  <c r="V452" i="10"/>
  <c r="U452" i="10"/>
  <c r="T452" i="10"/>
  <c r="S452" i="10"/>
  <c r="R452" i="10"/>
  <c r="Q452" i="10"/>
  <c r="P452" i="10"/>
  <c r="O452" i="10"/>
  <c r="N452" i="10"/>
  <c r="M452" i="10"/>
  <c r="L452" i="10"/>
  <c r="K452" i="10"/>
  <c r="J452" i="10"/>
  <c r="I452" i="10"/>
  <c r="H452" i="10"/>
  <c r="G452" i="10"/>
  <c r="F452" i="10"/>
  <c r="E452" i="10"/>
  <c r="D452" i="10"/>
  <c r="C452" i="10"/>
  <c r="B452" i="10"/>
  <c r="A452" i="10"/>
  <c r="AC451" i="10"/>
  <c r="AB451" i="10"/>
  <c r="AA451" i="10"/>
  <c r="Z451" i="10"/>
  <c r="Y451" i="10"/>
  <c r="X451" i="10"/>
  <c r="W451" i="10"/>
  <c r="V451" i="10"/>
  <c r="U451" i="10"/>
  <c r="T451" i="10"/>
  <c r="S451" i="10"/>
  <c r="R451" i="10"/>
  <c r="Q451" i="10"/>
  <c r="P451" i="10"/>
  <c r="O451" i="10"/>
  <c r="N451" i="10"/>
  <c r="M451" i="10"/>
  <c r="L451" i="10"/>
  <c r="K451" i="10"/>
  <c r="J451" i="10"/>
  <c r="I451" i="10"/>
  <c r="H451" i="10"/>
  <c r="G451" i="10"/>
  <c r="F451" i="10"/>
  <c r="E451" i="10"/>
  <c r="D451" i="10"/>
  <c r="C451" i="10"/>
  <c r="B451" i="10"/>
  <c r="A451" i="10"/>
  <c r="AC450" i="10"/>
  <c r="AB450" i="10"/>
  <c r="AA450" i="10"/>
  <c r="Z450" i="10"/>
  <c r="Y450" i="10"/>
  <c r="X450" i="10"/>
  <c r="W450" i="10"/>
  <c r="V450" i="10"/>
  <c r="U450" i="10"/>
  <c r="T450" i="10"/>
  <c r="S450" i="10"/>
  <c r="R450" i="10"/>
  <c r="Q450" i="10"/>
  <c r="P450" i="10"/>
  <c r="O450" i="10"/>
  <c r="N450" i="10"/>
  <c r="M450" i="10"/>
  <c r="L450" i="10"/>
  <c r="K450" i="10"/>
  <c r="J450" i="10"/>
  <c r="I450" i="10"/>
  <c r="H450" i="10"/>
  <c r="G450" i="10"/>
  <c r="F450" i="10"/>
  <c r="E450" i="10"/>
  <c r="D450" i="10"/>
  <c r="C450" i="10"/>
  <c r="B450" i="10"/>
  <c r="A450" i="10"/>
  <c r="AC449" i="10"/>
  <c r="AB449" i="10"/>
  <c r="AA449" i="10"/>
  <c r="Z449" i="10"/>
  <c r="Y449" i="10"/>
  <c r="X449" i="10"/>
  <c r="W449" i="10"/>
  <c r="V449" i="10"/>
  <c r="U449" i="10"/>
  <c r="T449" i="10"/>
  <c r="S449" i="10"/>
  <c r="R449" i="10"/>
  <c r="Q449" i="10"/>
  <c r="P449" i="10"/>
  <c r="O449" i="10"/>
  <c r="N449" i="10"/>
  <c r="M449" i="10"/>
  <c r="L449" i="10"/>
  <c r="K449" i="10"/>
  <c r="J449" i="10"/>
  <c r="I449" i="10"/>
  <c r="H449" i="10"/>
  <c r="G449" i="10"/>
  <c r="F449" i="10"/>
  <c r="E449" i="10"/>
  <c r="D449" i="10"/>
  <c r="C449" i="10"/>
  <c r="B449" i="10"/>
  <c r="A449" i="10"/>
  <c r="AC448" i="10"/>
  <c r="AB448" i="10"/>
  <c r="AA448" i="10"/>
  <c r="Z448" i="10"/>
  <c r="Y448" i="10"/>
  <c r="X448" i="10"/>
  <c r="W448" i="10"/>
  <c r="V448" i="10"/>
  <c r="U448" i="10"/>
  <c r="T448" i="10"/>
  <c r="S448" i="10"/>
  <c r="R448" i="10"/>
  <c r="Q448" i="10"/>
  <c r="P448" i="10"/>
  <c r="O448" i="10"/>
  <c r="N448" i="10"/>
  <c r="M448" i="10"/>
  <c r="L448" i="10"/>
  <c r="K448" i="10"/>
  <c r="J448" i="10"/>
  <c r="I448" i="10"/>
  <c r="H448" i="10"/>
  <c r="G448" i="10"/>
  <c r="F448" i="10"/>
  <c r="E448" i="10"/>
  <c r="D448" i="10"/>
  <c r="C448" i="10"/>
  <c r="B448" i="10"/>
  <c r="A448" i="10"/>
  <c r="AC447" i="10"/>
  <c r="AB447" i="10"/>
  <c r="AA447" i="10"/>
  <c r="Z447" i="10"/>
  <c r="Y447" i="10"/>
  <c r="X447" i="10"/>
  <c r="W447" i="10"/>
  <c r="V447" i="10"/>
  <c r="U447" i="10"/>
  <c r="T447" i="10"/>
  <c r="S447" i="10"/>
  <c r="R447" i="10"/>
  <c r="Q447" i="10"/>
  <c r="P447" i="10"/>
  <c r="O447" i="10"/>
  <c r="N447" i="10"/>
  <c r="M447" i="10"/>
  <c r="L447" i="10"/>
  <c r="K447" i="10"/>
  <c r="J447" i="10"/>
  <c r="I447" i="10"/>
  <c r="H447" i="10"/>
  <c r="G447" i="10"/>
  <c r="F447" i="10"/>
  <c r="E447" i="10"/>
  <c r="D447" i="10"/>
  <c r="C447" i="10"/>
  <c r="B447" i="10"/>
  <c r="A447" i="10"/>
  <c r="AC446" i="10"/>
  <c r="AB446" i="10"/>
  <c r="AA446" i="10"/>
  <c r="Z446" i="10"/>
  <c r="Y446" i="10"/>
  <c r="X446" i="10"/>
  <c r="W446" i="10"/>
  <c r="V446" i="10"/>
  <c r="U446" i="10"/>
  <c r="T446" i="10"/>
  <c r="S446" i="10"/>
  <c r="R446" i="10"/>
  <c r="Q446" i="10"/>
  <c r="P446" i="10"/>
  <c r="O446" i="10"/>
  <c r="N446" i="10"/>
  <c r="M446" i="10"/>
  <c r="L446" i="10"/>
  <c r="K446" i="10"/>
  <c r="J446" i="10"/>
  <c r="I446" i="10"/>
  <c r="H446" i="10"/>
  <c r="G446" i="10"/>
  <c r="F446" i="10"/>
  <c r="E446" i="10"/>
  <c r="D446" i="10"/>
  <c r="C446" i="10"/>
  <c r="B446" i="10"/>
  <c r="A446" i="10"/>
  <c r="AC445" i="10"/>
  <c r="AB445" i="10"/>
  <c r="AA445" i="10"/>
  <c r="Z445" i="10"/>
  <c r="Y445" i="10"/>
  <c r="X445" i="10"/>
  <c r="W445" i="10"/>
  <c r="V445" i="10"/>
  <c r="U445" i="10"/>
  <c r="T445" i="10"/>
  <c r="S445" i="10"/>
  <c r="R445" i="10"/>
  <c r="Q445" i="10"/>
  <c r="P445" i="10"/>
  <c r="O445" i="10"/>
  <c r="N445" i="10"/>
  <c r="M445" i="10"/>
  <c r="L445" i="10"/>
  <c r="K445" i="10"/>
  <c r="J445" i="10"/>
  <c r="I445" i="10"/>
  <c r="H445" i="10"/>
  <c r="G445" i="10"/>
  <c r="F445" i="10"/>
  <c r="E445" i="10"/>
  <c r="D445" i="10"/>
  <c r="C445" i="10"/>
  <c r="B445" i="10"/>
  <c r="A445" i="10"/>
  <c r="AC444" i="10"/>
  <c r="AB444" i="10"/>
  <c r="AA444" i="10"/>
  <c r="Z444" i="10"/>
  <c r="Y444" i="10"/>
  <c r="X444" i="10"/>
  <c r="W444" i="10"/>
  <c r="V444" i="10"/>
  <c r="U444" i="10"/>
  <c r="T444" i="10"/>
  <c r="S444" i="10"/>
  <c r="R444" i="10"/>
  <c r="Q444" i="10"/>
  <c r="P444" i="10"/>
  <c r="O444" i="10"/>
  <c r="N444" i="10"/>
  <c r="M444" i="10"/>
  <c r="L444" i="10"/>
  <c r="K444" i="10"/>
  <c r="J444" i="10"/>
  <c r="I444" i="10"/>
  <c r="H444" i="10"/>
  <c r="G444" i="10"/>
  <c r="F444" i="10"/>
  <c r="E444" i="10"/>
  <c r="D444" i="10"/>
  <c r="C444" i="10"/>
  <c r="B444" i="10"/>
  <c r="A444" i="10"/>
  <c r="AC443" i="10"/>
  <c r="AB443" i="10"/>
  <c r="AA443" i="10"/>
  <c r="Z443" i="10"/>
  <c r="Y443" i="10"/>
  <c r="X443" i="10"/>
  <c r="W443" i="10"/>
  <c r="V443" i="10"/>
  <c r="U443" i="10"/>
  <c r="T443" i="10"/>
  <c r="S443" i="10"/>
  <c r="R443" i="10"/>
  <c r="Q443" i="10"/>
  <c r="P443" i="10"/>
  <c r="O443" i="10"/>
  <c r="N443" i="10"/>
  <c r="M443" i="10"/>
  <c r="L443" i="10"/>
  <c r="K443" i="10"/>
  <c r="J443" i="10"/>
  <c r="I443" i="10"/>
  <c r="H443" i="10"/>
  <c r="G443" i="10"/>
  <c r="F443" i="10"/>
  <c r="E443" i="10"/>
  <c r="D443" i="10"/>
  <c r="C443" i="10"/>
  <c r="B443" i="10"/>
  <c r="A443" i="10"/>
  <c r="AC442" i="10"/>
  <c r="AB442" i="10"/>
  <c r="AA442" i="10"/>
  <c r="Z442" i="10"/>
  <c r="Y442" i="10"/>
  <c r="X442" i="10"/>
  <c r="W442" i="10"/>
  <c r="V442" i="10"/>
  <c r="U442" i="10"/>
  <c r="T442" i="10"/>
  <c r="S442" i="10"/>
  <c r="R442" i="10"/>
  <c r="Q442" i="10"/>
  <c r="P442" i="10"/>
  <c r="O442" i="10"/>
  <c r="N442" i="10"/>
  <c r="M442" i="10"/>
  <c r="L442" i="10"/>
  <c r="K442" i="10"/>
  <c r="J442" i="10"/>
  <c r="I442" i="10"/>
  <c r="H442" i="10"/>
  <c r="G442" i="10"/>
  <c r="F442" i="10"/>
  <c r="E442" i="10"/>
  <c r="D442" i="10"/>
  <c r="C442" i="10"/>
  <c r="B442" i="10"/>
  <c r="A442" i="10"/>
  <c r="AC441" i="10"/>
  <c r="AB441" i="10"/>
  <c r="AA441" i="10"/>
  <c r="Z441" i="10"/>
  <c r="Y441" i="10"/>
  <c r="X441" i="10"/>
  <c r="W441" i="10"/>
  <c r="V441" i="10"/>
  <c r="U441" i="10"/>
  <c r="T441" i="10"/>
  <c r="S441" i="10"/>
  <c r="R441" i="10"/>
  <c r="Q441" i="10"/>
  <c r="P441" i="10"/>
  <c r="O441" i="10"/>
  <c r="N441" i="10"/>
  <c r="M441" i="10"/>
  <c r="L441" i="10"/>
  <c r="K441" i="10"/>
  <c r="J441" i="10"/>
  <c r="I441" i="10"/>
  <c r="H441" i="10"/>
  <c r="G441" i="10"/>
  <c r="F441" i="10"/>
  <c r="E441" i="10"/>
  <c r="D441" i="10"/>
  <c r="C441" i="10"/>
  <c r="B441" i="10"/>
  <c r="A441" i="10"/>
  <c r="AC440" i="10"/>
  <c r="AB440" i="10"/>
  <c r="AA440" i="10"/>
  <c r="Z440" i="10"/>
  <c r="Y440" i="10"/>
  <c r="X440" i="10"/>
  <c r="W440" i="10"/>
  <c r="V440" i="10"/>
  <c r="U440" i="10"/>
  <c r="T440" i="10"/>
  <c r="S440" i="10"/>
  <c r="R440" i="10"/>
  <c r="Q440" i="10"/>
  <c r="P440" i="10"/>
  <c r="O440" i="10"/>
  <c r="N440" i="10"/>
  <c r="M440" i="10"/>
  <c r="L440" i="10"/>
  <c r="K440" i="10"/>
  <c r="J440" i="10"/>
  <c r="I440" i="10"/>
  <c r="H440" i="10"/>
  <c r="G440" i="10"/>
  <c r="F440" i="10"/>
  <c r="E440" i="10"/>
  <c r="D440" i="10"/>
  <c r="C440" i="10"/>
  <c r="B440" i="10"/>
  <c r="A440" i="10"/>
  <c r="AC439" i="10"/>
  <c r="AB439" i="10"/>
  <c r="AA439" i="10"/>
  <c r="Z439" i="10"/>
  <c r="Y439" i="10"/>
  <c r="X439" i="10"/>
  <c r="W439" i="10"/>
  <c r="V439" i="10"/>
  <c r="U439" i="10"/>
  <c r="T439" i="10"/>
  <c r="S439" i="10"/>
  <c r="R439" i="10"/>
  <c r="Q439" i="10"/>
  <c r="P439" i="10"/>
  <c r="O439" i="10"/>
  <c r="N439" i="10"/>
  <c r="M439" i="10"/>
  <c r="L439" i="10"/>
  <c r="K439" i="10"/>
  <c r="J439" i="10"/>
  <c r="I439" i="10"/>
  <c r="H439" i="10"/>
  <c r="G439" i="10"/>
  <c r="F439" i="10"/>
  <c r="E439" i="10"/>
  <c r="D439" i="10"/>
  <c r="C439" i="10"/>
  <c r="B439" i="10"/>
  <c r="A439" i="10"/>
  <c r="AC438" i="10"/>
  <c r="AB438" i="10"/>
  <c r="AA438" i="10"/>
  <c r="Z438" i="10"/>
  <c r="Y438" i="10"/>
  <c r="X438" i="10"/>
  <c r="W438" i="10"/>
  <c r="V438" i="10"/>
  <c r="U438" i="10"/>
  <c r="T438" i="10"/>
  <c r="S438" i="10"/>
  <c r="R438" i="10"/>
  <c r="Q438" i="10"/>
  <c r="P438" i="10"/>
  <c r="O438" i="10"/>
  <c r="N438" i="10"/>
  <c r="M438" i="10"/>
  <c r="L438" i="10"/>
  <c r="K438" i="10"/>
  <c r="J438" i="10"/>
  <c r="I438" i="10"/>
  <c r="H438" i="10"/>
  <c r="G438" i="10"/>
  <c r="F438" i="10"/>
  <c r="E438" i="10"/>
  <c r="D438" i="10"/>
  <c r="C438" i="10"/>
  <c r="B438" i="10"/>
  <c r="A438" i="10"/>
  <c r="AC437" i="10"/>
  <c r="AB437" i="10"/>
  <c r="AA437" i="10"/>
  <c r="Z437" i="10"/>
  <c r="Y437" i="10"/>
  <c r="X437" i="10"/>
  <c r="W437" i="10"/>
  <c r="V437" i="10"/>
  <c r="U437" i="10"/>
  <c r="T437" i="10"/>
  <c r="S437" i="10"/>
  <c r="R437" i="10"/>
  <c r="Q437" i="10"/>
  <c r="P437" i="10"/>
  <c r="O437" i="10"/>
  <c r="N437" i="10"/>
  <c r="M437" i="10"/>
  <c r="L437" i="10"/>
  <c r="K437" i="10"/>
  <c r="J437" i="10"/>
  <c r="I437" i="10"/>
  <c r="H437" i="10"/>
  <c r="G437" i="10"/>
  <c r="F437" i="10"/>
  <c r="E437" i="10"/>
  <c r="D437" i="10"/>
  <c r="C437" i="10"/>
  <c r="B437" i="10"/>
  <c r="A437" i="10"/>
  <c r="AC436" i="10"/>
  <c r="AA436" i="10"/>
  <c r="Z436" i="10"/>
  <c r="Y436" i="10"/>
  <c r="X436" i="10"/>
  <c r="W436" i="10"/>
  <c r="V436" i="10"/>
  <c r="U436" i="10"/>
  <c r="T436" i="10"/>
  <c r="S436" i="10"/>
  <c r="R436" i="10"/>
  <c r="Q436" i="10"/>
  <c r="P436" i="10"/>
  <c r="O436" i="10"/>
  <c r="N436" i="10"/>
  <c r="M436" i="10"/>
  <c r="L436" i="10"/>
  <c r="K436" i="10"/>
  <c r="J436" i="10"/>
  <c r="I436" i="10"/>
  <c r="H436" i="10"/>
  <c r="F436" i="10"/>
  <c r="E436" i="10"/>
  <c r="D436" i="10"/>
  <c r="C436" i="10"/>
  <c r="B436" i="10"/>
  <c r="AC435" i="10"/>
  <c r="AB435" i="10"/>
  <c r="AA435" i="10"/>
  <c r="Z435" i="10"/>
  <c r="Y435" i="10"/>
  <c r="X435" i="10"/>
  <c r="W435" i="10"/>
  <c r="U435" i="10"/>
  <c r="S435" i="10"/>
  <c r="R435" i="10"/>
  <c r="Q435" i="10"/>
  <c r="P435" i="10"/>
  <c r="O435" i="10"/>
  <c r="N435" i="10"/>
  <c r="M435" i="10"/>
  <c r="L435" i="10"/>
  <c r="K435" i="10"/>
  <c r="J435" i="10"/>
  <c r="I435" i="10"/>
  <c r="H435" i="10"/>
  <c r="G435" i="10"/>
  <c r="F435" i="10"/>
  <c r="E435" i="10"/>
  <c r="D435" i="10"/>
  <c r="C435" i="10"/>
  <c r="B435" i="10"/>
  <c r="AC434" i="10"/>
  <c r="AB434" i="10"/>
  <c r="AA434" i="10"/>
  <c r="Z434" i="10"/>
  <c r="Y434" i="10"/>
  <c r="X434" i="10"/>
  <c r="W434" i="10"/>
  <c r="U434" i="10"/>
  <c r="S434" i="10"/>
  <c r="R434" i="10"/>
  <c r="Q434" i="10"/>
  <c r="P434" i="10"/>
  <c r="O434" i="10"/>
  <c r="N434" i="10"/>
  <c r="M434" i="10"/>
  <c r="L434" i="10"/>
  <c r="K434" i="10"/>
  <c r="J434" i="10"/>
  <c r="I434" i="10"/>
  <c r="H434" i="10"/>
  <c r="G434" i="10"/>
  <c r="F434" i="10"/>
  <c r="E434" i="10"/>
  <c r="D434" i="10"/>
  <c r="C434" i="10"/>
  <c r="B434" i="10"/>
  <c r="AC433" i="10"/>
  <c r="AB433" i="10"/>
  <c r="AA433" i="10"/>
  <c r="Z433" i="10"/>
  <c r="Y433" i="10"/>
  <c r="X433" i="10"/>
  <c r="W433" i="10"/>
  <c r="U433" i="10"/>
  <c r="S433" i="10"/>
  <c r="R433" i="10"/>
  <c r="Q433" i="10"/>
  <c r="P433" i="10"/>
  <c r="O433" i="10"/>
  <c r="N433" i="10"/>
  <c r="M433" i="10"/>
  <c r="L433" i="10"/>
  <c r="K433" i="10"/>
  <c r="J433" i="10"/>
  <c r="I433" i="10"/>
  <c r="H433" i="10"/>
  <c r="G433" i="10"/>
  <c r="F433" i="10"/>
  <c r="E433" i="10"/>
  <c r="D433" i="10"/>
  <c r="C433" i="10"/>
  <c r="B433" i="10"/>
  <c r="AC432" i="10"/>
  <c r="Z432" i="10"/>
  <c r="Y432" i="10"/>
  <c r="X432" i="10"/>
  <c r="W432" i="10"/>
  <c r="U432" i="10"/>
  <c r="S432" i="10"/>
  <c r="R432" i="10"/>
  <c r="Q432" i="10"/>
  <c r="P432" i="10"/>
  <c r="O432" i="10"/>
  <c r="N432" i="10"/>
  <c r="M432" i="10"/>
  <c r="L432" i="10"/>
  <c r="K432" i="10"/>
  <c r="J432" i="10"/>
  <c r="I432" i="10"/>
  <c r="H432" i="10"/>
  <c r="F432" i="10"/>
  <c r="D432" i="10"/>
  <c r="C432" i="10"/>
  <c r="B432" i="10"/>
  <c r="AC431" i="10"/>
  <c r="Z431" i="10"/>
  <c r="Y431" i="10"/>
  <c r="X431" i="10"/>
  <c r="W431" i="10"/>
  <c r="U431" i="10"/>
  <c r="S431" i="10"/>
  <c r="R431" i="10"/>
  <c r="Q431" i="10"/>
  <c r="P431" i="10"/>
  <c r="O431" i="10"/>
  <c r="N431" i="10"/>
  <c r="M431" i="10"/>
  <c r="L431" i="10"/>
  <c r="K431" i="10"/>
  <c r="J431" i="10"/>
  <c r="I431" i="10"/>
  <c r="H431" i="10"/>
  <c r="F431" i="10"/>
  <c r="D431" i="10"/>
  <c r="C431" i="10"/>
  <c r="B431" i="10"/>
  <c r="AC430" i="10"/>
  <c r="Z430" i="10"/>
  <c r="Y430" i="10"/>
  <c r="X430" i="10"/>
  <c r="W430" i="10"/>
  <c r="U430" i="10"/>
  <c r="S430" i="10"/>
  <c r="R430" i="10"/>
  <c r="Q430" i="10"/>
  <c r="P430" i="10"/>
  <c r="O430" i="10"/>
  <c r="N430" i="10"/>
  <c r="M430" i="10"/>
  <c r="L430" i="10"/>
  <c r="K430" i="10"/>
  <c r="J430" i="10"/>
  <c r="I430" i="10"/>
  <c r="H430" i="10"/>
  <c r="F430" i="10"/>
  <c r="D430" i="10"/>
  <c r="C430" i="10"/>
  <c r="B430" i="10"/>
  <c r="AC429" i="10"/>
  <c r="Z429" i="10"/>
  <c r="Y429" i="10"/>
  <c r="X429" i="10"/>
  <c r="W429" i="10"/>
  <c r="V429" i="10"/>
  <c r="U429" i="10"/>
  <c r="S429" i="10"/>
  <c r="R429" i="10"/>
  <c r="Q429" i="10"/>
  <c r="P429" i="10"/>
  <c r="O429" i="10"/>
  <c r="N429" i="10"/>
  <c r="M429" i="10"/>
  <c r="L429" i="10"/>
  <c r="K429" i="10"/>
  <c r="J429" i="10"/>
  <c r="I429" i="10"/>
  <c r="H429" i="10"/>
  <c r="F429" i="10"/>
  <c r="E429" i="10"/>
  <c r="D429" i="10"/>
  <c r="C429" i="10"/>
  <c r="B429" i="10"/>
  <c r="AC428" i="10"/>
  <c r="Z428" i="10"/>
  <c r="Y428" i="10"/>
  <c r="X428" i="10"/>
  <c r="W428" i="10"/>
  <c r="V428" i="10"/>
  <c r="U428" i="10"/>
  <c r="T428" i="10"/>
  <c r="S428" i="10"/>
  <c r="R428" i="10"/>
  <c r="Q428" i="10"/>
  <c r="P428" i="10"/>
  <c r="O428" i="10"/>
  <c r="N428" i="10"/>
  <c r="M428" i="10"/>
  <c r="L428" i="10"/>
  <c r="K428" i="10"/>
  <c r="J428" i="10"/>
  <c r="I428" i="10"/>
  <c r="H428" i="10"/>
  <c r="F428" i="10"/>
  <c r="E428" i="10"/>
  <c r="D428" i="10"/>
  <c r="C428" i="10"/>
  <c r="B428" i="10"/>
  <c r="AC427" i="10"/>
  <c r="Z427" i="10"/>
  <c r="Y427" i="10"/>
  <c r="X427" i="10"/>
  <c r="W427" i="10"/>
  <c r="V427" i="10"/>
  <c r="U427" i="10"/>
  <c r="T427" i="10"/>
  <c r="S427" i="10"/>
  <c r="R427" i="10"/>
  <c r="Q427" i="10"/>
  <c r="P427" i="10"/>
  <c r="O427" i="10"/>
  <c r="N427" i="10"/>
  <c r="M427" i="10"/>
  <c r="L427" i="10"/>
  <c r="K427" i="10"/>
  <c r="J427" i="10"/>
  <c r="I427" i="10"/>
  <c r="H427" i="10"/>
  <c r="F427" i="10"/>
  <c r="E427" i="10"/>
  <c r="D427" i="10"/>
  <c r="C427" i="10"/>
  <c r="B427" i="10"/>
  <c r="AC426" i="10"/>
  <c r="Z426" i="10"/>
  <c r="Y426" i="10"/>
  <c r="X426" i="10"/>
  <c r="W426" i="10"/>
  <c r="V426" i="10"/>
  <c r="U426" i="10"/>
  <c r="T426" i="10"/>
  <c r="S426" i="10"/>
  <c r="R426" i="10"/>
  <c r="Q426" i="10"/>
  <c r="P426" i="10"/>
  <c r="O426" i="10"/>
  <c r="N426" i="10"/>
  <c r="M426" i="10"/>
  <c r="L426" i="10"/>
  <c r="K426" i="10"/>
  <c r="J426" i="10"/>
  <c r="I426" i="10"/>
  <c r="H426" i="10"/>
  <c r="F426" i="10"/>
  <c r="E426" i="10"/>
  <c r="D426" i="10"/>
  <c r="C426" i="10"/>
  <c r="B426" i="10"/>
  <c r="AC425" i="10"/>
  <c r="Z425" i="10"/>
  <c r="Y425" i="10"/>
  <c r="X425" i="10"/>
  <c r="W425" i="10"/>
  <c r="V425" i="10"/>
  <c r="U425" i="10"/>
  <c r="T425" i="10"/>
  <c r="S425" i="10"/>
  <c r="R425" i="10"/>
  <c r="Q425" i="10"/>
  <c r="P425" i="10"/>
  <c r="O425" i="10"/>
  <c r="N425" i="10"/>
  <c r="M425" i="10"/>
  <c r="L425" i="10"/>
  <c r="K425" i="10"/>
  <c r="J425" i="10"/>
  <c r="I425" i="10"/>
  <c r="H425" i="10"/>
  <c r="F425" i="10"/>
  <c r="D425" i="10"/>
  <c r="C425" i="10"/>
  <c r="B425" i="10"/>
  <c r="AC424" i="10"/>
  <c r="Z424" i="10"/>
  <c r="Y424" i="10"/>
  <c r="X424" i="10"/>
  <c r="W424" i="10"/>
  <c r="V424" i="10"/>
  <c r="U424" i="10"/>
  <c r="T424" i="10"/>
  <c r="S424" i="10"/>
  <c r="R424" i="10"/>
  <c r="Q424" i="10"/>
  <c r="P424" i="10"/>
  <c r="O424" i="10"/>
  <c r="N424" i="10"/>
  <c r="M424" i="10"/>
  <c r="L424" i="10"/>
  <c r="K424" i="10"/>
  <c r="J424" i="10"/>
  <c r="I424" i="10"/>
  <c r="H424" i="10"/>
  <c r="F424" i="10"/>
  <c r="D424" i="10"/>
  <c r="C424" i="10"/>
  <c r="B424" i="10"/>
  <c r="AC423" i="10"/>
  <c r="Z423" i="10"/>
  <c r="Y423" i="10"/>
  <c r="X423" i="10"/>
  <c r="W423" i="10"/>
  <c r="V423" i="10"/>
  <c r="U423" i="10"/>
  <c r="S423" i="10"/>
  <c r="R423" i="10"/>
  <c r="Q423" i="10"/>
  <c r="P423" i="10"/>
  <c r="O423" i="10"/>
  <c r="N423" i="10"/>
  <c r="M423" i="10"/>
  <c r="L423" i="10"/>
  <c r="K423" i="10"/>
  <c r="J423" i="10"/>
  <c r="I423" i="10"/>
  <c r="H423" i="10"/>
  <c r="F423" i="10"/>
  <c r="D423" i="10"/>
  <c r="C423" i="10"/>
  <c r="B423" i="10"/>
  <c r="AC422" i="10"/>
  <c r="Z422" i="10"/>
  <c r="Y422" i="10"/>
  <c r="X422" i="10"/>
  <c r="W422" i="10"/>
  <c r="V422" i="10"/>
  <c r="U422" i="10"/>
  <c r="S422" i="10"/>
  <c r="R422" i="10"/>
  <c r="Q422" i="10"/>
  <c r="P422" i="10"/>
  <c r="O422" i="10"/>
  <c r="N422" i="10"/>
  <c r="M422" i="10"/>
  <c r="L422" i="10"/>
  <c r="K422" i="10"/>
  <c r="J422" i="10"/>
  <c r="I422" i="10"/>
  <c r="H422" i="10"/>
  <c r="F422" i="10"/>
  <c r="D422" i="10"/>
  <c r="C422" i="10"/>
  <c r="B422" i="10"/>
  <c r="AC421" i="10"/>
  <c r="Z421" i="10"/>
  <c r="Y421" i="10"/>
  <c r="X421" i="10"/>
  <c r="W421" i="10"/>
  <c r="U421" i="10"/>
  <c r="S421" i="10"/>
  <c r="R421" i="10"/>
  <c r="Q421" i="10"/>
  <c r="P421" i="10"/>
  <c r="O421" i="10"/>
  <c r="N421" i="10"/>
  <c r="M421" i="10"/>
  <c r="L421" i="10"/>
  <c r="K421" i="10"/>
  <c r="J421" i="10"/>
  <c r="I421" i="10"/>
  <c r="H421" i="10"/>
  <c r="F421" i="10"/>
  <c r="D421" i="10"/>
  <c r="C421" i="10"/>
  <c r="B421" i="10"/>
  <c r="AC420" i="10"/>
  <c r="Z420" i="10"/>
  <c r="Y420" i="10"/>
  <c r="X420" i="10"/>
  <c r="W420" i="10"/>
  <c r="V420" i="10"/>
  <c r="U420" i="10"/>
  <c r="S420" i="10"/>
  <c r="R420" i="10"/>
  <c r="Q420" i="10"/>
  <c r="P420" i="10"/>
  <c r="O420" i="10"/>
  <c r="N420" i="10"/>
  <c r="M420" i="10"/>
  <c r="L420" i="10"/>
  <c r="K420" i="10"/>
  <c r="J420" i="10"/>
  <c r="I420" i="10"/>
  <c r="H420" i="10"/>
  <c r="F420" i="10"/>
  <c r="D420" i="10"/>
  <c r="C420" i="10"/>
  <c r="B420" i="10"/>
  <c r="AC419" i="10"/>
  <c r="Z419" i="10"/>
  <c r="Y419" i="10"/>
  <c r="X419" i="10"/>
  <c r="W419" i="10"/>
  <c r="U419" i="10"/>
  <c r="S419" i="10"/>
  <c r="R419" i="10"/>
  <c r="Q419" i="10"/>
  <c r="P419" i="10"/>
  <c r="O419" i="10"/>
  <c r="N419" i="10"/>
  <c r="M419" i="10"/>
  <c r="L419" i="10"/>
  <c r="K419" i="10"/>
  <c r="J419" i="10"/>
  <c r="I419" i="10"/>
  <c r="H419" i="10"/>
  <c r="F419" i="10"/>
  <c r="D419" i="10"/>
  <c r="C419" i="10"/>
  <c r="B419" i="10"/>
  <c r="AC418" i="10"/>
  <c r="Z418" i="10"/>
  <c r="Y418" i="10"/>
  <c r="X418" i="10"/>
  <c r="W418" i="10"/>
  <c r="U418" i="10"/>
  <c r="S418" i="10"/>
  <c r="R418" i="10"/>
  <c r="Q418" i="10"/>
  <c r="P418" i="10"/>
  <c r="O418" i="10"/>
  <c r="N418" i="10"/>
  <c r="M418" i="10"/>
  <c r="L418" i="10"/>
  <c r="K418" i="10"/>
  <c r="J418" i="10"/>
  <c r="I418" i="10"/>
  <c r="H418" i="10"/>
  <c r="F418" i="10"/>
  <c r="D418" i="10"/>
  <c r="C418" i="10"/>
  <c r="B418" i="10"/>
  <c r="AC417" i="10"/>
  <c r="Z417" i="10"/>
  <c r="Y417" i="10"/>
  <c r="X417" i="10"/>
  <c r="W417" i="10"/>
  <c r="V417" i="10"/>
  <c r="U417" i="10"/>
  <c r="T417" i="10"/>
  <c r="S417" i="10"/>
  <c r="R417" i="10"/>
  <c r="Q417" i="10"/>
  <c r="P417" i="10"/>
  <c r="O417" i="10"/>
  <c r="N417" i="10"/>
  <c r="M417" i="10"/>
  <c r="L417" i="10"/>
  <c r="K417" i="10"/>
  <c r="J417" i="10"/>
  <c r="I417" i="10"/>
  <c r="H417" i="10"/>
  <c r="F417" i="10"/>
  <c r="D417" i="10"/>
  <c r="C417" i="10"/>
  <c r="B417" i="10"/>
  <c r="AC416" i="10"/>
  <c r="Z416" i="10"/>
  <c r="Y416" i="10"/>
  <c r="X416" i="10"/>
  <c r="W416" i="10"/>
  <c r="U416" i="10"/>
  <c r="S416" i="10"/>
  <c r="R416" i="10"/>
  <c r="Q416" i="10"/>
  <c r="P416" i="10"/>
  <c r="O416" i="10"/>
  <c r="N416" i="10"/>
  <c r="M416" i="10"/>
  <c r="L416" i="10"/>
  <c r="K416" i="10"/>
  <c r="J416" i="10"/>
  <c r="I416" i="10"/>
  <c r="H416" i="10"/>
  <c r="F416" i="10"/>
  <c r="D416" i="10"/>
  <c r="C416" i="10"/>
  <c r="B416" i="10"/>
  <c r="AC415" i="10"/>
  <c r="Z415" i="10"/>
  <c r="Y415" i="10"/>
  <c r="X415" i="10"/>
  <c r="W415" i="10"/>
  <c r="V415" i="10"/>
  <c r="U415" i="10"/>
  <c r="T415" i="10"/>
  <c r="S415" i="10"/>
  <c r="R415" i="10"/>
  <c r="Q415" i="10"/>
  <c r="P415" i="10"/>
  <c r="O415" i="10"/>
  <c r="N415" i="10"/>
  <c r="M415" i="10"/>
  <c r="L415" i="10"/>
  <c r="K415" i="10"/>
  <c r="J415" i="10"/>
  <c r="I415" i="10"/>
  <c r="H415" i="10"/>
  <c r="F415" i="10"/>
  <c r="D415" i="10"/>
  <c r="C415" i="10"/>
  <c r="B415" i="10"/>
  <c r="AC414" i="10"/>
  <c r="Z414" i="10"/>
  <c r="Y414" i="10"/>
  <c r="X414" i="10"/>
  <c r="W414" i="10"/>
  <c r="U414" i="10"/>
  <c r="S414" i="10"/>
  <c r="R414" i="10"/>
  <c r="Q414" i="10"/>
  <c r="P414" i="10"/>
  <c r="O414" i="10"/>
  <c r="N414" i="10"/>
  <c r="M414" i="10"/>
  <c r="L414" i="10"/>
  <c r="K414" i="10"/>
  <c r="J414" i="10"/>
  <c r="I414" i="10"/>
  <c r="H414" i="10"/>
  <c r="F414" i="10"/>
  <c r="D414" i="10"/>
  <c r="C414" i="10"/>
  <c r="B414" i="10"/>
  <c r="AC413" i="10"/>
  <c r="Z413" i="10"/>
  <c r="Y413" i="10"/>
  <c r="X413" i="10"/>
  <c r="W413" i="10"/>
  <c r="U413" i="10"/>
  <c r="S413" i="10"/>
  <c r="R413" i="10"/>
  <c r="Q413" i="10"/>
  <c r="P413" i="10"/>
  <c r="O413" i="10"/>
  <c r="N413" i="10"/>
  <c r="M413" i="10"/>
  <c r="L413" i="10"/>
  <c r="K413" i="10"/>
  <c r="J413" i="10"/>
  <c r="I413" i="10"/>
  <c r="H413" i="10"/>
  <c r="F413" i="10"/>
  <c r="D413" i="10"/>
  <c r="C413" i="10"/>
  <c r="B413" i="10"/>
  <c r="AC412" i="10"/>
  <c r="Z412" i="10"/>
  <c r="Y412" i="10"/>
  <c r="X412" i="10"/>
  <c r="W412" i="10"/>
  <c r="U412" i="10"/>
  <c r="S412" i="10"/>
  <c r="R412" i="10"/>
  <c r="Q412" i="10"/>
  <c r="P412" i="10"/>
  <c r="O412" i="10"/>
  <c r="N412" i="10"/>
  <c r="M412" i="10"/>
  <c r="L412" i="10"/>
  <c r="K412" i="10"/>
  <c r="J412" i="10"/>
  <c r="I412" i="10"/>
  <c r="H412" i="10"/>
  <c r="F412" i="10"/>
  <c r="D412" i="10"/>
  <c r="C412" i="10"/>
  <c r="B412" i="10"/>
  <c r="AC411" i="10"/>
  <c r="Z411" i="10"/>
  <c r="Y411" i="10"/>
  <c r="X411" i="10"/>
  <c r="W411" i="10"/>
  <c r="U411" i="10"/>
  <c r="S411" i="10"/>
  <c r="R411" i="10"/>
  <c r="Q411" i="10"/>
  <c r="P411" i="10"/>
  <c r="O411" i="10"/>
  <c r="N411" i="10"/>
  <c r="M411" i="10"/>
  <c r="L411" i="10"/>
  <c r="K411" i="10"/>
  <c r="J411" i="10"/>
  <c r="I411" i="10"/>
  <c r="H411" i="10"/>
  <c r="F411" i="10"/>
  <c r="D411" i="10"/>
  <c r="C411" i="10"/>
  <c r="B411" i="10"/>
  <c r="AC410" i="10"/>
  <c r="Z410" i="10"/>
  <c r="Y410" i="10"/>
  <c r="X410" i="10"/>
  <c r="W410" i="10"/>
  <c r="U410" i="10"/>
  <c r="S410" i="10"/>
  <c r="R410" i="10"/>
  <c r="Q410" i="10"/>
  <c r="P410" i="10"/>
  <c r="O410" i="10"/>
  <c r="N410" i="10"/>
  <c r="M410" i="10"/>
  <c r="L410" i="10"/>
  <c r="K410" i="10"/>
  <c r="J410" i="10"/>
  <c r="I410" i="10"/>
  <c r="H410" i="10"/>
  <c r="F410" i="10"/>
  <c r="D410" i="10"/>
  <c r="C410" i="10"/>
  <c r="B410" i="10"/>
  <c r="AC409" i="10"/>
  <c r="Z409" i="10"/>
  <c r="Y409" i="10"/>
  <c r="X409" i="10"/>
  <c r="W409" i="10"/>
  <c r="U409" i="10"/>
  <c r="S409" i="10"/>
  <c r="R409" i="10"/>
  <c r="Q409" i="10"/>
  <c r="P409" i="10"/>
  <c r="O409" i="10"/>
  <c r="N409" i="10"/>
  <c r="M409" i="10"/>
  <c r="L409" i="10"/>
  <c r="K409" i="10"/>
  <c r="J409" i="10"/>
  <c r="I409" i="10"/>
  <c r="H409" i="10"/>
  <c r="F409" i="10"/>
  <c r="D409" i="10"/>
  <c r="C409" i="10"/>
  <c r="B409" i="10"/>
  <c r="AC408" i="10"/>
  <c r="Z408" i="10"/>
  <c r="Y408" i="10"/>
  <c r="X408" i="10"/>
  <c r="W408" i="10"/>
  <c r="U408" i="10"/>
  <c r="S408" i="10"/>
  <c r="R408" i="10"/>
  <c r="Q408" i="10"/>
  <c r="P408" i="10"/>
  <c r="O408" i="10"/>
  <c r="N408" i="10"/>
  <c r="M408" i="10"/>
  <c r="L408" i="10"/>
  <c r="K408" i="10"/>
  <c r="J408" i="10"/>
  <c r="I408" i="10"/>
  <c r="H408" i="10"/>
  <c r="F408" i="10"/>
  <c r="D408" i="10"/>
  <c r="C408" i="10"/>
  <c r="B408" i="10"/>
  <c r="AC407" i="10"/>
  <c r="Z407" i="10"/>
  <c r="Y407" i="10"/>
  <c r="X407" i="10"/>
  <c r="W407" i="10"/>
  <c r="U407" i="10"/>
  <c r="S407" i="10"/>
  <c r="R407" i="10"/>
  <c r="Q407" i="10"/>
  <c r="P407" i="10"/>
  <c r="O407" i="10"/>
  <c r="N407" i="10"/>
  <c r="M407" i="10"/>
  <c r="L407" i="10"/>
  <c r="K407" i="10"/>
  <c r="J407" i="10"/>
  <c r="I407" i="10"/>
  <c r="H407" i="10"/>
  <c r="F407" i="10"/>
  <c r="D407" i="10"/>
  <c r="C407" i="10"/>
  <c r="B407" i="10"/>
  <c r="AC406" i="10"/>
  <c r="Z406" i="10"/>
  <c r="Y406" i="10"/>
  <c r="X406" i="10"/>
  <c r="W406" i="10"/>
  <c r="U406" i="10"/>
  <c r="S406" i="10"/>
  <c r="R406" i="10"/>
  <c r="Q406" i="10"/>
  <c r="P406" i="10"/>
  <c r="O406" i="10"/>
  <c r="N406" i="10"/>
  <c r="M406" i="10"/>
  <c r="L406" i="10"/>
  <c r="K406" i="10"/>
  <c r="J406" i="10"/>
  <c r="I406" i="10"/>
  <c r="H406" i="10"/>
  <c r="F406" i="10"/>
  <c r="D406" i="10"/>
  <c r="C406" i="10"/>
  <c r="B406" i="10"/>
  <c r="AC405" i="10"/>
  <c r="Z405" i="10"/>
  <c r="Y405" i="10"/>
  <c r="X405" i="10"/>
  <c r="W405" i="10"/>
  <c r="U405" i="10"/>
  <c r="T405" i="10"/>
  <c r="S405" i="10"/>
  <c r="R405" i="10"/>
  <c r="Q405" i="10"/>
  <c r="P405" i="10"/>
  <c r="O405" i="10"/>
  <c r="N405" i="10"/>
  <c r="M405" i="10"/>
  <c r="L405" i="10"/>
  <c r="K405" i="10"/>
  <c r="J405" i="10"/>
  <c r="I405" i="10"/>
  <c r="H405" i="10"/>
  <c r="F405" i="10"/>
  <c r="E405" i="10"/>
  <c r="D405" i="10"/>
  <c r="C405" i="10"/>
  <c r="B405" i="10"/>
  <c r="AC404" i="10"/>
  <c r="Z404" i="10"/>
  <c r="Y404" i="10"/>
  <c r="X404" i="10"/>
  <c r="W404" i="10"/>
  <c r="V404" i="10"/>
  <c r="U404" i="10"/>
  <c r="T404" i="10"/>
  <c r="S404" i="10"/>
  <c r="R404" i="10"/>
  <c r="Q404" i="10"/>
  <c r="P404" i="10"/>
  <c r="O404" i="10"/>
  <c r="N404" i="10"/>
  <c r="M404" i="10"/>
  <c r="L404" i="10"/>
  <c r="K404" i="10"/>
  <c r="J404" i="10"/>
  <c r="I404" i="10"/>
  <c r="H404" i="10"/>
  <c r="F404" i="10"/>
  <c r="D404" i="10"/>
  <c r="C404" i="10"/>
  <c r="B404" i="10"/>
  <c r="AC403" i="10"/>
  <c r="Z403" i="10"/>
  <c r="Y403" i="10"/>
  <c r="X403" i="10"/>
  <c r="W403" i="10"/>
  <c r="U403" i="10"/>
  <c r="S403" i="10"/>
  <c r="R403" i="10"/>
  <c r="Q403" i="10"/>
  <c r="P403" i="10"/>
  <c r="O403" i="10"/>
  <c r="N403" i="10"/>
  <c r="M403" i="10"/>
  <c r="L403" i="10"/>
  <c r="K403" i="10"/>
  <c r="J403" i="10"/>
  <c r="I403" i="10"/>
  <c r="H403" i="10"/>
  <c r="F403" i="10"/>
  <c r="D403" i="10"/>
  <c r="C403" i="10"/>
  <c r="B403" i="10"/>
  <c r="AC402" i="10"/>
  <c r="Z402" i="10"/>
  <c r="Y402" i="10"/>
  <c r="X402" i="10"/>
  <c r="W402" i="10"/>
  <c r="V402" i="10"/>
  <c r="U402" i="10"/>
  <c r="T402" i="10"/>
  <c r="S402" i="10"/>
  <c r="R402" i="10"/>
  <c r="Q402" i="10"/>
  <c r="P402" i="10"/>
  <c r="O402" i="10"/>
  <c r="N402" i="10"/>
  <c r="M402" i="10"/>
  <c r="L402" i="10"/>
  <c r="K402" i="10"/>
  <c r="J402" i="10"/>
  <c r="I402" i="10"/>
  <c r="H402" i="10"/>
  <c r="F402" i="10"/>
  <c r="E402" i="10"/>
  <c r="D402" i="10"/>
  <c r="C402" i="10"/>
  <c r="B402" i="10"/>
  <c r="AC401" i="10"/>
  <c r="Z401" i="10"/>
  <c r="Y401" i="10"/>
  <c r="X401" i="10"/>
  <c r="W401" i="10"/>
  <c r="U401" i="10"/>
  <c r="S401" i="10"/>
  <c r="R401" i="10"/>
  <c r="Q401" i="10"/>
  <c r="P401" i="10"/>
  <c r="O401" i="10"/>
  <c r="N401" i="10"/>
  <c r="M401" i="10"/>
  <c r="L401" i="10"/>
  <c r="K401" i="10"/>
  <c r="J401" i="10"/>
  <c r="I401" i="10"/>
  <c r="H401" i="10"/>
  <c r="F401" i="10"/>
  <c r="D401" i="10"/>
  <c r="C401" i="10"/>
  <c r="B401" i="10"/>
  <c r="AC400" i="10"/>
  <c r="Z400" i="10"/>
  <c r="Y400" i="10"/>
  <c r="X400" i="10"/>
  <c r="W400" i="10"/>
  <c r="U400" i="10"/>
  <c r="S400" i="10"/>
  <c r="R400" i="10"/>
  <c r="Q400" i="10"/>
  <c r="P400" i="10"/>
  <c r="O400" i="10"/>
  <c r="N400" i="10"/>
  <c r="M400" i="10"/>
  <c r="L400" i="10"/>
  <c r="K400" i="10"/>
  <c r="J400" i="10"/>
  <c r="I400" i="10"/>
  <c r="H400" i="10"/>
  <c r="F400" i="10"/>
  <c r="D400" i="10"/>
  <c r="C400" i="10"/>
  <c r="B400" i="10"/>
  <c r="AC399" i="10"/>
  <c r="Z399" i="10"/>
  <c r="Y399" i="10"/>
  <c r="X399" i="10"/>
  <c r="W399" i="10"/>
  <c r="U399" i="10"/>
  <c r="S399" i="10"/>
  <c r="R399" i="10"/>
  <c r="Q399" i="10"/>
  <c r="P399" i="10"/>
  <c r="O399" i="10"/>
  <c r="N399" i="10"/>
  <c r="M399" i="10"/>
  <c r="L399" i="10"/>
  <c r="K399" i="10"/>
  <c r="J399" i="10"/>
  <c r="I399" i="10"/>
  <c r="H399" i="10"/>
  <c r="F399" i="10"/>
  <c r="D399" i="10"/>
  <c r="C399" i="10"/>
  <c r="B399" i="10"/>
  <c r="AC398" i="10"/>
  <c r="Z398" i="10"/>
  <c r="Y398" i="10"/>
  <c r="X398" i="10"/>
  <c r="W398" i="10"/>
  <c r="U398" i="10"/>
  <c r="S398" i="10"/>
  <c r="R398" i="10"/>
  <c r="Q398" i="10"/>
  <c r="P398" i="10"/>
  <c r="O398" i="10"/>
  <c r="N398" i="10"/>
  <c r="M398" i="10"/>
  <c r="L398" i="10"/>
  <c r="K398" i="10"/>
  <c r="J398" i="10"/>
  <c r="I398" i="10"/>
  <c r="H398" i="10"/>
  <c r="F398" i="10"/>
  <c r="D398" i="10"/>
  <c r="C398" i="10"/>
  <c r="B398" i="10"/>
  <c r="AC397" i="10"/>
  <c r="Z397" i="10"/>
  <c r="Y397" i="10"/>
  <c r="X397" i="10"/>
  <c r="W397" i="10"/>
  <c r="U397" i="10"/>
  <c r="S397" i="10"/>
  <c r="R397" i="10"/>
  <c r="Q397" i="10"/>
  <c r="P397" i="10"/>
  <c r="O397" i="10"/>
  <c r="N397" i="10"/>
  <c r="M397" i="10"/>
  <c r="L397" i="10"/>
  <c r="K397" i="10"/>
  <c r="J397" i="10"/>
  <c r="I397" i="10"/>
  <c r="H397" i="10"/>
  <c r="F397" i="10"/>
  <c r="D397" i="10"/>
  <c r="C397" i="10"/>
  <c r="B397" i="10"/>
  <c r="AC396" i="10"/>
  <c r="Z396" i="10"/>
  <c r="Y396" i="10"/>
  <c r="X396" i="10"/>
  <c r="W396" i="10"/>
  <c r="U396" i="10"/>
  <c r="S396" i="10"/>
  <c r="R396" i="10"/>
  <c r="Q396" i="10"/>
  <c r="P396" i="10"/>
  <c r="O396" i="10"/>
  <c r="N396" i="10"/>
  <c r="M396" i="10"/>
  <c r="L396" i="10"/>
  <c r="K396" i="10"/>
  <c r="J396" i="10"/>
  <c r="I396" i="10"/>
  <c r="H396" i="10"/>
  <c r="F396" i="10"/>
  <c r="D396" i="10"/>
  <c r="C396" i="10"/>
  <c r="B396" i="10"/>
  <c r="AC395" i="10"/>
  <c r="Z395" i="10"/>
  <c r="Y395" i="10"/>
  <c r="X395" i="10"/>
  <c r="W395" i="10"/>
  <c r="U395" i="10"/>
  <c r="S395" i="10"/>
  <c r="R395" i="10"/>
  <c r="Q395" i="10"/>
  <c r="P395" i="10"/>
  <c r="O395" i="10"/>
  <c r="N395" i="10"/>
  <c r="M395" i="10"/>
  <c r="L395" i="10"/>
  <c r="K395" i="10"/>
  <c r="J395" i="10"/>
  <c r="I395" i="10"/>
  <c r="H395" i="10"/>
  <c r="F395" i="10"/>
  <c r="D395" i="10"/>
  <c r="C395" i="10"/>
  <c r="B395" i="10"/>
  <c r="AC394" i="10"/>
  <c r="AB394" i="10"/>
  <c r="AA394" i="10"/>
  <c r="Z394" i="10"/>
  <c r="Y394" i="10"/>
  <c r="X394" i="10"/>
  <c r="W394" i="10"/>
  <c r="V394" i="10"/>
  <c r="U394" i="10"/>
  <c r="T394" i="10"/>
  <c r="S394" i="10"/>
  <c r="R394" i="10"/>
  <c r="Q394" i="10"/>
  <c r="P394" i="10"/>
  <c r="O394" i="10"/>
  <c r="N394" i="10"/>
  <c r="M394" i="10"/>
  <c r="L394" i="10"/>
  <c r="K394" i="10"/>
  <c r="J394" i="10"/>
  <c r="I394" i="10"/>
  <c r="H394" i="10"/>
  <c r="F394" i="10"/>
  <c r="E394" i="10"/>
  <c r="D394" i="10"/>
  <c r="C394" i="10"/>
  <c r="B394" i="10"/>
  <c r="A394" i="10"/>
  <c r="AC393" i="10"/>
  <c r="AB393" i="10"/>
  <c r="AA393" i="10"/>
  <c r="Z393" i="10"/>
  <c r="Y393" i="10"/>
  <c r="X393" i="10"/>
  <c r="W393" i="10"/>
  <c r="V393" i="10"/>
  <c r="U393" i="10"/>
  <c r="T393" i="10"/>
  <c r="S393" i="10"/>
  <c r="R393" i="10"/>
  <c r="Q393" i="10"/>
  <c r="P393" i="10"/>
  <c r="O393" i="10"/>
  <c r="N393" i="10"/>
  <c r="M393" i="10"/>
  <c r="L393" i="10"/>
  <c r="K393" i="10"/>
  <c r="J393" i="10"/>
  <c r="I393" i="10"/>
  <c r="H393" i="10"/>
  <c r="F393" i="10"/>
  <c r="E393" i="10"/>
  <c r="D393" i="10"/>
  <c r="C393" i="10"/>
  <c r="B393" i="10"/>
  <c r="A393" i="10"/>
  <c r="AC392" i="10"/>
  <c r="Z392" i="10"/>
  <c r="Y392" i="10"/>
  <c r="X392" i="10"/>
  <c r="W392" i="10"/>
  <c r="V392" i="10"/>
  <c r="U392" i="10"/>
  <c r="S392" i="10"/>
  <c r="R392" i="10"/>
  <c r="Q392" i="10"/>
  <c r="P392" i="10"/>
  <c r="O392" i="10"/>
  <c r="N392" i="10"/>
  <c r="M392" i="10"/>
  <c r="L392" i="10"/>
  <c r="K392" i="10"/>
  <c r="J392" i="10"/>
  <c r="I392" i="10"/>
  <c r="H392" i="10"/>
  <c r="F392" i="10"/>
  <c r="D392" i="10"/>
  <c r="C392" i="10"/>
  <c r="B392" i="10"/>
  <c r="AC391" i="10"/>
  <c r="Z391" i="10"/>
  <c r="Y391" i="10"/>
  <c r="X391" i="10"/>
  <c r="W391" i="10"/>
  <c r="V391" i="10"/>
  <c r="U391" i="10"/>
  <c r="T391" i="10"/>
  <c r="S391" i="10"/>
  <c r="R391" i="10"/>
  <c r="Q391" i="10"/>
  <c r="P391" i="10"/>
  <c r="O391" i="10"/>
  <c r="N391" i="10"/>
  <c r="M391" i="10"/>
  <c r="L391" i="10"/>
  <c r="K391" i="10"/>
  <c r="J391" i="10"/>
  <c r="I391" i="10"/>
  <c r="H391" i="10"/>
  <c r="F391" i="10"/>
  <c r="D391" i="10"/>
  <c r="C391" i="10"/>
  <c r="B391" i="10"/>
  <c r="AC390" i="10"/>
  <c r="Z390" i="10"/>
  <c r="Y390" i="10"/>
  <c r="X390" i="10"/>
  <c r="W390" i="10"/>
  <c r="V390" i="10"/>
  <c r="U390" i="10"/>
  <c r="T390" i="10"/>
  <c r="S390" i="10"/>
  <c r="R390" i="10"/>
  <c r="Q390" i="10"/>
  <c r="P390" i="10"/>
  <c r="O390" i="10"/>
  <c r="N390" i="10"/>
  <c r="M390" i="10"/>
  <c r="L390" i="10"/>
  <c r="K390" i="10"/>
  <c r="J390" i="10"/>
  <c r="I390" i="10"/>
  <c r="H390" i="10"/>
  <c r="F390" i="10"/>
  <c r="D390" i="10"/>
  <c r="C390" i="10"/>
  <c r="B390" i="10"/>
  <c r="AC389" i="10"/>
  <c r="Z389" i="10"/>
  <c r="Y389" i="10"/>
  <c r="X389" i="10"/>
  <c r="W389" i="10"/>
  <c r="U389" i="10"/>
  <c r="S389" i="10"/>
  <c r="R389" i="10"/>
  <c r="Q389" i="10"/>
  <c r="P389" i="10"/>
  <c r="O389" i="10"/>
  <c r="N389" i="10"/>
  <c r="M389" i="10"/>
  <c r="L389" i="10"/>
  <c r="K389" i="10"/>
  <c r="J389" i="10"/>
  <c r="I389" i="10"/>
  <c r="H389" i="10"/>
  <c r="F389" i="10"/>
  <c r="D389" i="10"/>
  <c r="C389" i="10"/>
  <c r="B389" i="10"/>
  <c r="AC388" i="10"/>
  <c r="Z388" i="10"/>
  <c r="Y388" i="10"/>
  <c r="X388" i="10"/>
  <c r="W388" i="10"/>
  <c r="U388" i="10"/>
  <c r="S388" i="10"/>
  <c r="R388" i="10"/>
  <c r="Q388" i="10"/>
  <c r="P388" i="10"/>
  <c r="O388" i="10"/>
  <c r="N388" i="10"/>
  <c r="M388" i="10"/>
  <c r="L388" i="10"/>
  <c r="K388" i="10"/>
  <c r="J388" i="10"/>
  <c r="I388" i="10"/>
  <c r="H388" i="10"/>
  <c r="F388" i="10"/>
  <c r="D388" i="10"/>
  <c r="C388" i="10"/>
  <c r="B388" i="10"/>
  <c r="AC387" i="10"/>
  <c r="Z387" i="10"/>
  <c r="Y387" i="10"/>
  <c r="X387" i="10"/>
  <c r="W387" i="10"/>
  <c r="U387" i="10"/>
  <c r="S387" i="10"/>
  <c r="R387" i="10"/>
  <c r="Q387" i="10"/>
  <c r="P387" i="10"/>
  <c r="O387" i="10"/>
  <c r="N387" i="10"/>
  <c r="M387" i="10"/>
  <c r="L387" i="10"/>
  <c r="K387" i="10"/>
  <c r="J387" i="10"/>
  <c r="I387" i="10"/>
  <c r="H387" i="10"/>
  <c r="F387" i="10"/>
  <c r="D387" i="10"/>
  <c r="C387" i="10"/>
  <c r="B387" i="10"/>
  <c r="AC386" i="10"/>
  <c r="Z386" i="10"/>
  <c r="Y386" i="10"/>
  <c r="X386" i="10"/>
  <c r="W386" i="10"/>
  <c r="U386" i="10"/>
  <c r="S386" i="10"/>
  <c r="R386" i="10"/>
  <c r="Q386" i="10"/>
  <c r="P386" i="10"/>
  <c r="O386" i="10"/>
  <c r="N386" i="10"/>
  <c r="M386" i="10"/>
  <c r="L386" i="10"/>
  <c r="K386" i="10"/>
  <c r="J386" i="10"/>
  <c r="I386" i="10"/>
  <c r="H386" i="10"/>
  <c r="F386" i="10"/>
  <c r="D386" i="10"/>
  <c r="C386" i="10"/>
  <c r="B386" i="10"/>
  <c r="AC385" i="10"/>
  <c r="Z385" i="10"/>
  <c r="Y385" i="10"/>
  <c r="X385" i="10"/>
  <c r="W385" i="10"/>
  <c r="U385" i="10"/>
  <c r="S385" i="10"/>
  <c r="R385" i="10"/>
  <c r="Q385" i="10"/>
  <c r="P385" i="10"/>
  <c r="O385" i="10"/>
  <c r="N385" i="10"/>
  <c r="M385" i="10"/>
  <c r="L385" i="10"/>
  <c r="K385" i="10"/>
  <c r="J385" i="10"/>
  <c r="I385" i="10"/>
  <c r="H385" i="10"/>
  <c r="F385" i="10"/>
  <c r="D385" i="10"/>
  <c r="C385" i="10"/>
  <c r="B385" i="10"/>
  <c r="AC384" i="10"/>
  <c r="Z384" i="10"/>
  <c r="Y384" i="10"/>
  <c r="X384" i="10"/>
  <c r="W384" i="10"/>
  <c r="U384" i="10"/>
  <c r="S384" i="10"/>
  <c r="R384" i="10"/>
  <c r="Q384" i="10"/>
  <c r="P384" i="10"/>
  <c r="O384" i="10"/>
  <c r="N384" i="10"/>
  <c r="M384" i="10"/>
  <c r="L384" i="10"/>
  <c r="K384" i="10"/>
  <c r="J384" i="10"/>
  <c r="I384" i="10"/>
  <c r="H384" i="10"/>
  <c r="F384" i="10"/>
  <c r="D384" i="10"/>
  <c r="C384" i="10"/>
  <c r="B384" i="10"/>
  <c r="AC383" i="10"/>
  <c r="Z383" i="10"/>
  <c r="Y383" i="10"/>
  <c r="X383" i="10"/>
  <c r="W383" i="10"/>
  <c r="U383" i="10"/>
  <c r="S383" i="10"/>
  <c r="R383" i="10"/>
  <c r="Q383" i="10"/>
  <c r="P383" i="10"/>
  <c r="O383" i="10"/>
  <c r="N383" i="10"/>
  <c r="M383" i="10"/>
  <c r="L383" i="10"/>
  <c r="K383" i="10"/>
  <c r="J383" i="10"/>
  <c r="I383" i="10"/>
  <c r="H383" i="10"/>
  <c r="F383" i="10"/>
  <c r="D383" i="10"/>
  <c r="C383" i="10"/>
  <c r="B383" i="10"/>
  <c r="AC382" i="10"/>
  <c r="Z382" i="10"/>
  <c r="Y382" i="10"/>
  <c r="X382" i="10"/>
  <c r="W382" i="10"/>
  <c r="V382" i="10"/>
  <c r="U382" i="10"/>
  <c r="T382" i="10"/>
  <c r="S382" i="10"/>
  <c r="R382" i="10"/>
  <c r="Q382" i="10"/>
  <c r="P382" i="10"/>
  <c r="O382" i="10"/>
  <c r="N382" i="10"/>
  <c r="M382" i="10"/>
  <c r="L382" i="10"/>
  <c r="K382" i="10"/>
  <c r="J382" i="10"/>
  <c r="I382" i="10"/>
  <c r="H382" i="10"/>
  <c r="F382" i="10"/>
  <c r="D382" i="10"/>
  <c r="C382" i="10"/>
  <c r="B382" i="10"/>
  <c r="AC381" i="10"/>
  <c r="Z381" i="10"/>
  <c r="Y381" i="10"/>
  <c r="X381" i="10"/>
  <c r="W381" i="10"/>
  <c r="V381" i="10"/>
  <c r="U381" i="10"/>
  <c r="T381" i="10"/>
  <c r="S381" i="10"/>
  <c r="R381" i="10"/>
  <c r="Q381" i="10"/>
  <c r="P381" i="10"/>
  <c r="O381" i="10"/>
  <c r="N381" i="10"/>
  <c r="M381" i="10"/>
  <c r="L381" i="10"/>
  <c r="K381" i="10"/>
  <c r="J381" i="10"/>
  <c r="I381" i="10"/>
  <c r="H381" i="10"/>
  <c r="F381" i="10"/>
  <c r="D381" i="10"/>
  <c r="C381" i="10"/>
  <c r="B381" i="10"/>
  <c r="AC380" i="10"/>
  <c r="Z380" i="10"/>
  <c r="Y380" i="10"/>
  <c r="X380" i="10"/>
  <c r="W380" i="10"/>
  <c r="V380" i="10"/>
  <c r="U380" i="10"/>
  <c r="T380" i="10"/>
  <c r="S380" i="10"/>
  <c r="R380" i="10"/>
  <c r="Q380" i="10"/>
  <c r="P380" i="10"/>
  <c r="O380" i="10"/>
  <c r="N380" i="10"/>
  <c r="M380" i="10"/>
  <c r="L380" i="10"/>
  <c r="K380" i="10"/>
  <c r="J380" i="10"/>
  <c r="I380" i="10"/>
  <c r="H380" i="10"/>
  <c r="F380" i="10"/>
  <c r="D380" i="10"/>
  <c r="C380" i="10"/>
  <c r="B380" i="10"/>
  <c r="AC379" i="10"/>
  <c r="Z379" i="10"/>
  <c r="Y379" i="10"/>
  <c r="X379" i="10"/>
  <c r="W379" i="10"/>
  <c r="U379" i="10"/>
  <c r="S379" i="10"/>
  <c r="R379" i="10"/>
  <c r="Q379" i="10"/>
  <c r="P379" i="10"/>
  <c r="O379" i="10"/>
  <c r="N379" i="10"/>
  <c r="M379" i="10"/>
  <c r="L379" i="10"/>
  <c r="K379" i="10"/>
  <c r="J379" i="10"/>
  <c r="I379" i="10"/>
  <c r="H379" i="10"/>
  <c r="F379" i="10"/>
  <c r="D379" i="10"/>
  <c r="C379" i="10"/>
  <c r="B379" i="10"/>
  <c r="AC378" i="10"/>
  <c r="Z378" i="10"/>
  <c r="Y378" i="10"/>
  <c r="X378" i="10"/>
  <c r="W378" i="10"/>
  <c r="V378" i="10"/>
  <c r="U378" i="10"/>
  <c r="T378" i="10"/>
  <c r="S378" i="10"/>
  <c r="R378" i="10"/>
  <c r="Q378" i="10"/>
  <c r="P378" i="10"/>
  <c r="O378" i="10"/>
  <c r="N378" i="10"/>
  <c r="M378" i="10"/>
  <c r="L378" i="10"/>
  <c r="K378" i="10"/>
  <c r="J378" i="10"/>
  <c r="I378" i="10"/>
  <c r="H378" i="10"/>
  <c r="F378" i="10"/>
  <c r="D378" i="10"/>
  <c r="C378" i="10"/>
  <c r="B378" i="10"/>
  <c r="AC377" i="10"/>
  <c r="AB377" i="10"/>
  <c r="AA377" i="10"/>
  <c r="Z377" i="10"/>
  <c r="Y377" i="10"/>
  <c r="X377" i="10"/>
  <c r="W377" i="10"/>
  <c r="V377" i="10"/>
  <c r="U377" i="10"/>
  <c r="T377" i="10"/>
  <c r="S377" i="10"/>
  <c r="R377" i="10"/>
  <c r="Q377" i="10"/>
  <c r="P377" i="10"/>
  <c r="O377" i="10"/>
  <c r="N377" i="10"/>
  <c r="M377" i="10"/>
  <c r="L377" i="10"/>
  <c r="K377" i="10"/>
  <c r="J377" i="10"/>
  <c r="I377" i="10"/>
  <c r="H377" i="10"/>
  <c r="F377" i="10"/>
  <c r="E377" i="10"/>
  <c r="D377" i="10"/>
  <c r="C377" i="10"/>
  <c r="B377" i="10"/>
  <c r="A377" i="10"/>
  <c r="AC376" i="10"/>
  <c r="AB376" i="10"/>
  <c r="AA376" i="10"/>
  <c r="Z376" i="10"/>
  <c r="Y376" i="10"/>
  <c r="X376" i="10"/>
  <c r="W376" i="10"/>
  <c r="V376" i="10"/>
  <c r="U376" i="10"/>
  <c r="T376" i="10"/>
  <c r="S376" i="10"/>
  <c r="R376" i="10"/>
  <c r="Q376" i="10"/>
  <c r="P376" i="10"/>
  <c r="O376" i="10"/>
  <c r="N376" i="10"/>
  <c r="M376" i="10"/>
  <c r="L376" i="10"/>
  <c r="K376" i="10"/>
  <c r="J376" i="10"/>
  <c r="I376" i="10"/>
  <c r="H376" i="10"/>
  <c r="F376" i="10"/>
  <c r="E376" i="10"/>
  <c r="D376" i="10"/>
  <c r="C376" i="10"/>
  <c r="B376" i="10"/>
  <c r="A376" i="10"/>
  <c r="AC375" i="10"/>
  <c r="AB375" i="10"/>
  <c r="AA375" i="10"/>
  <c r="Z375" i="10"/>
  <c r="Y375" i="10"/>
  <c r="X375" i="10"/>
  <c r="W375" i="10"/>
  <c r="V375" i="10"/>
  <c r="U375" i="10"/>
  <c r="T375" i="10"/>
  <c r="S375" i="10"/>
  <c r="R375" i="10"/>
  <c r="Q375" i="10"/>
  <c r="P375" i="10"/>
  <c r="O375" i="10"/>
  <c r="N375" i="10"/>
  <c r="M375" i="10"/>
  <c r="L375" i="10"/>
  <c r="K375" i="10"/>
  <c r="J375" i="10"/>
  <c r="I375" i="10"/>
  <c r="H375" i="10"/>
  <c r="F375" i="10"/>
  <c r="E375" i="10"/>
  <c r="D375" i="10"/>
  <c r="C375" i="10"/>
  <c r="B375" i="10"/>
  <c r="A375" i="10"/>
  <c r="AC374" i="10"/>
  <c r="AB374" i="10"/>
  <c r="AA374" i="10"/>
  <c r="Z374" i="10"/>
  <c r="Y374" i="10"/>
  <c r="X374" i="10"/>
  <c r="W374" i="10"/>
  <c r="V374" i="10"/>
  <c r="U374" i="10"/>
  <c r="T374" i="10"/>
  <c r="S374" i="10"/>
  <c r="R374" i="10"/>
  <c r="Q374" i="10"/>
  <c r="P374" i="10"/>
  <c r="O374" i="10"/>
  <c r="N374" i="10"/>
  <c r="M374" i="10"/>
  <c r="L374" i="10"/>
  <c r="K374" i="10"/>
  <c r="J374" i="10"/>
  <c r="I374" i="10"/>
  <c r="H374" i="10"/>
  <c r="F374" i="10"/>
  <c r="E374" i="10"/>
  <c r="D374" i="10"/>
  <c r="C374" i="10"/>
  <c r="B374" i="10"/>
  <c r="A374" i="10"/>
  <c r="AC373" i="10"/>
  <c r="Z373" i="10"/>
  <c r="Y373" i="10"/>
  <c r="X373" i="10"/>
  <c r="W373" i="10"/>
  <c r="U373" i="10"/>
  <c r="S373" i="10"/>
  <c r="R373" i="10"/>
  <c r="Q373" i="10"/>
  <c r="P373" i="10"/>
  <c r="O373" i="10"/>
  <c r="N373" i="10"/>
  <c r="M373" i="10"/>
  <c r="L373" i="10"/>
  <c r="K373" i="10"/>
  <c r="J373" i="10"/>
  <c r="I373" i="10"/>
  <c r="H373" i="10"/>
  <c r="F373" i="10"/>
  <c r="D373" i="10"/>
  <c r="C373" i="10"/>
  <c r="B373" i="10"/>
  <c r="AC372" i="10"/>
  <c r="Z372" i="10"/>
  <c r="Y372" i="10"/>
  <c r="X372" i="10"/>
  <c r="W372" i="10"/>
  <c r="V372" i="10"/>
  <c r="U372" i="10"/>
  <c r="T372" i="10"/>
  <c r="S372" i="10"/>
  <c r="R372" i="10"/>
  <c r="Q372" i="10"/>
  <c r="P372" i="10"/>
  <c r="O372" i="10"/>
  <c r="N372" i="10"/>
  <c r="M372" i="10"/>
  <c r="L372" i="10"/>
  <c r="K372" i="10"/>
  <c r="J372" i="10"/>
  <c r="I372" i="10"/>
  <c r="H372" i="10"/>
  <c r="F372" i="10"/>
  <c r="D372" i="10"/>
  <c r="C372" i="10"/>
  <c r="B372" i="10"/>
  <c r="AC371" i="10"/>
  <c r="Z371" i="10"/>
  <c r="Y371" i="10"/>
  <c r="X371" i="10"/>
  <c r="W371" i="10"/>
  <c r="V371" i="10"/>
  <c r="U371" i="10"/>
  <c r="T371" i="10"/>
  <c r="S371" i="10"/>
  <c r="R371" i="10"/>
  <c r="Q371" i="10"/>
  <c r="P371" i="10"/>
  <c r="O371" i="10"/>
  <c r="N371" i="10"/>
  <c r="M371" i="10"/>
  <c r="L371" i="10"/>
  <c r="K371" i="10"/>
  <c r="J371" i="10"/>
  <c r="I371" i="10"/>
  <c r="H371" i="10"/>
  <c r="F371" i="10"/>
  <c r="D371" i="10"/>
  <c r="C371" i="10"/>
  <c r="B371" i="10"/>
  <c r="AC370" i="10"/>
  <c r="Z370" i="10"/>
  <c r="Y370" i="10"/>
  <c r="X370" i="10"/>
  <c r="W370" i="10"/>
  <c r="V370" i="10"/>
  <c r="U370" i="10"/>
  <c r="T370" i="10"/>
  <c r="S370" i="10"/>
  <c r="R370" i="10"/>
  <c r="Q370" i="10"/>
  <c r="P370" i="10"/>
  <c r="O370" i="10"/>
  <c r="N370" i="10"/>
  <c r="M370" i="10"/>
  <c r="L370" i="10"/>
  <c r="K370" i="10"/>
  <c r="J370" i="10"/>
  <c r="I370" i="10"/>
  <c r="H370" i="10"/>
  <c r="F370" i="10"/>
  <c r="D370" i="10"/>
  <c r="C370" i="10"/>
  <c r="B370" i="10"/>
  <c r="AC369" i="10"/>
  <c r="Z369" i="10"/>
  <c r="Y369" i="10"/>
  <c r="X369" i="10"/>
  <c r="W369" i="10"/>
  <c r="V369" i="10"/>
  <c r="U369" i="10"/>
  <c r="T369" i="10"/>
  <c r="S369" i="10"/>
  <c r="R369" i="10"/>
  <c r="Q369" i="10"/>
  <c r="P369" i="10"/>
  <c r="O369" i="10"/>
  <c r="N369" i="10"/>
  <c r="M369" i="10"/>
  <c r="L369" i="10"/>
  <c r="K369" i="10"/>
  <c r="J369" i="10"/>
  <c r="I369" i="10"/>
  <c r="H369" i="10"/>
  <c r="F369" i="10"/>
  <c r="D369" i="10"/>
  <c r="C369" i="10"/>
  <c r="B369" i="10"/>
  <c r="AC368" i="10"/>
  <c r="Z368" i="10"/>
  <c r="Y368" i="10"/>
  <c r="X368" i="10"/>
  <c r="W368" i="10"/>
  <c r="V368" i="10"/>
  <c r="U368" i="10"/>
  <c r="T368" i="10"/>
  <c r="S368" i="10"/>
  <c r="R368" i="10"/>
  <c r="Q368" i="10"/>
  <c r="P368" i="10"/>
  <c r="O368" i="10"/>
  <c r="N368" i="10"/>
  <c r="M368" i="10"/>
  <c r="L368" i="10"/>
  <c r="K368" i="10"/>
  <c r="J368" i="10"/>
  <c r="I368" i="10"/>
  <c r="H368" i="10"/>
  <c r="F368" i="10"/>
  <c r="D368" i="10"/>
  <c r="C368" i="10"/>
  <c r="B368" i="10"/>
  <c r="AC367" i="10"/>
  <c r="Z367" i="10"/>
  <c r="Y367" i="10"/>
  <c r="X367" i="10"/>
  <c r="W367" i="10"/>
  <c r="V367" i="10"/>
  <c r="U367" i="10"/>
  <c r="T367" i="10"/>
  <c r="S367" i="10"/>
  <c r="R367" i="10"/>
  <c r="Q367" i="10"/>
  <c r="P367" i="10"/>
  <c r="O367" i="10"/>
  <c r="N367" i="10"/>
  <c r="M367" i="10"/>
  <c r="L367" i="10"/>
  <c r="K367" i="10"/>
  <c r="J367" i="10"/>
  <c r="I367" i="10"/>
  <c r="H367" i="10"/>
  <c r="F367" i="10"/>
  <c r="D367" i="10"/>
  <c r="C367" i="10"/>
  <c r="B367" i="10"/>
  <c r="AC366" i="10"/>
  <c r="Z366" i="10"/>
  <c r="Y366" i="10"/>
  <c r="X366" i="10"/>
  <c r="W366" i="10"/>
  <c r="V366" i="10"/>
  <c r="U366" i="10"/>
  <c r="T366" i="10"/>
  <c r="S366" i="10"/>
  <c r="R366" i="10"/>
  <c r="Q366" i="10"/>
  <c r="P366" i="10"/>
  <c r="O366" i="10"/>
  <c r="N366" i="10"/>
  <c r="M366" i="10"/>
  <c r="L366" i="10"/>
  <c r="K366" i="10"/>
  <c r="J366" i="10"/>
  <c r="I366" i="10"/>
  <c r="H366" i="10"/>
  <c r="F366" i="10"/>
  <c r="D366" i="10"/>
  <c r="C366" i="10"/>
  <c r="B366" i="10"/>
  <c r="AC365" i="10"/>
  <c r="Z365" i="10"/>
  <c r="Y365" i="10"/>
  <c r="X365" i="10"/>
  <c r="W365" i="10"/>
  <c r="V365" i="10"/>
  <c r="U365" i="10"/>
  <c r="T365" i="10"/>
  <c r="S365" i="10"/>
  <c r="R365" i="10"/>
  <c r="Q365" i="10"/>
  <c r="P365" i="10"/>
  <c r="O365" i="10"/>
  <c r="N365" i="10"/>
  <c r="M365" i="10"/>
  <c r="L365" i="10"/>
  <c r="K365" i="10"/>
  <c r="J365" i="10"/>
  <c r="I365" i="10"/>
  <c r="H365" i="10"/>
  <c r="F365" i="10"/>
  <c r="D365" i="10"/>
  <c r="C365" i="10"/>
  <c r="B365" i="10"/>
  <c r="AC364" i="10"/>
  <c r="Z364" i="10"/>
  <c r="Y364" i="10"/>
  <c r="X364" i="10"/>
  <c r="W364" i="10"/>
  <c r="V364" i="10"/>
  <c r="U364" i="10"/>
  <c r="T364" i="10"/>
  <c r="S364" i="10"/>
  <c r="R364" i="10"/>
  <c r="Q364" i="10"/>
  <c r="P364" i="10"/>
  <c r="O364" i="10"/>
  <c r="N364" i="10"/>
  <c r="M364" i="10"/>
  <c r="L364" i="10"/>
  <c r="K364" i="10"/>
  <c r="J364" i="10"/>
  <c r="I364" i="10"/>
  <c r="H364" i="10"/>
  <c r="F364" i="10"/>
  <c r="D364" i="10"/>
  <c r="C364" i="10"/>
  <c r="B364" i="10"/>
  <c r="AC363" i="10"/>
  <c r="Z363" i="10"/>
  <c r="Y363" i="10"/>
  <c r="X363" i="10"/>
  <c r="W363" i="10"/>
  <c r="V363" i="10"/>
  <c r="U363" i="10"/>
  <c r="T363" i="10"/>
  <c r="S363" i="10"/>
  <c r="R363" i="10"/>
  <c r="Q363" i="10"/>
  <c r="P363" i="10"/>
  <c r="O363" i="10"/>
  <c r="N363" i="10"/>
  <c r="M363" i="10"/>
  <c r="L363" i="10"/>
  <c r="K363" i="10"/>
  <c r="J363" i="10"/>
  <c r="I363" i="10"/>
  <c r="H363" i="10"/>
  <c r="F363" i="10"/>
  <c r="D363" i="10"/>
  <c r="C363" i="10"/>
  <c r="B363" i="10"/>
  <c r="AC362" i="10"/>
  <c r="Z362" i="10"/>
  <c r="Y362" i="10"/>
  <c r="X362" i="10"/>
  <c r="W362" i="10"/>
  <c r="V362" i="10"/>
  <c r="U362" i="10"/>
  <c r="T362" i="10"/>
  <c r="S362" i="10"/>
  <c r="R362" i="10"/>
  <c r="Q362" i="10"/>
  <c r="P362" i="10"/>
  <c r="O362" i="10"/>
  <c r="N362" i="10"/>
  <c r="M362" i="10"/>
  <c r="L362" i="10"/>
  <c r="K362" i="10"/>
  <c r="J362" i="10"/>
  <c r="I362" i="10"/>
  <c r="H362" i="10"/>
  <c r="F362" i="10"/>
  <c r="D362" i="10"/>
  <c r="C362" i="10"/>
  <c r="B362" i="10"/>
  <c r="AC361" i="10"/>
  <c r="Z361" i="10"/>
  <c r="Y361" i="10"/>
  <c r="X361" i="10"/>
  <c r="W361" i="10"/>
  <c r="V361" i="10"/>
  <c r="U361" i="10"/>
  <c r="T361" i="10"/>
  <c r="S361" i="10"/>
  <c r="R361" i="10"/>
  <c r="Q361" i="10"/>
  <c r="P361" i="10"/>
  <c r="O361" i="10"/>
  <c r="N361" i="10"/>
  <c r="M361" i="10"/>
  <c r="L361" i="10"/>
  <c r="K361" i="10"/>
  <c r="J361" i="10"/>
  <c r="I361" i="10"/>
  <c r="H361" i="10"/>
  <c r="F361" i="10"/>
  <c r="D361" i="10"/>
  <c r="C361" i="10"/>
  <c r="B361" i="10"/>
  <c r="AC360" i="10"/>
  <c r="Z360" i="10"/>
  <c r="Y360" i="10"/>
  <c r="X360" i="10"/>
  <c r="W360" i="10"/>
  <c r="V360" i="10"/>
  <c r="U360" i="10"/>
  <c r="T360" i="10"/>
  <c r="S360" i="10"/>
  <c r="R360" i="10"/>
  <c r="Q360" i="10"/>
  <c r="P360" i="10"/>
  <c r="O360" i="10"/>
  <c r="N360" i="10"/>
  <c r="M360" i="10"/>
  <c r="L360" i="10"/>
  <c r="K360" i="10"/>
  <c r="J360" i="10"/>
  <c r="I360" i="10"/>
  <c r="H360" i="10"/>
  <c r="F360" i="10"/>
  <c r="D360" i="10"/>
  <c r="C360" i="10"/>
  <c r="B360" i="10"/>
  <c r="AC359" i="10"/>
  <c r="Z359" i="10"/>
  <c r="Y359" i="10"/>
  <c r="X359" i="10"/>
  <c r="W359" i="10"/>
  <c r="V359" i="10"/>
  <c r="U359" i="10"/>
  <c r="T359" i="10"/>
  <c r="S359" i="10"/>
  <c r="R359" i="10"/>
  <c r="Q359" i="10"/>
  <c r="P359" i="10"/>
  <c r="O359" i="10"/>
  <c r="N359" i="10"/>
  <c r="M359" i="10"/>
  <c r="L359" i="10"/>
  <c r="K359" i="10"/>
  <c r="J359" i="10"/>
  <c r="I359" i="10"/>
  <c r="H359" i="10"/>
  <c r="F359" i="10"/>
  <c r="D359" i="10"/>
  <c r="C359" i="10"/>
  <c r="B359" i="10"/>
  <c r="AC358" i="10"/>
  <c r="AB358" i="10"/>
  <c r="AA358" i="10"/>
  <c r="Z358" i="10"/>
  <c r="Y358" i="10"/>
  <c r="X358" i="10"/>
  <c r="W358" i="10"/>
  <c r="V358" i="10"/>
  <c r="U358" i="10"/>
  <c r="T358" i="10"/>
  <c r="S358" i="10"/>
  <c r="R358" i="10"/>
  <c r="Q358" i="10"/>
  <c r="P358" i="10"/>
  <c r="O358" i="10"/>
  <c r="N358" i="10"/>
  <c r="M358" i="10"/>
  <c r="L358" i="10"/>
  <c r="K358" i="10"/>
  <c r="J358" i="10"/>
  <c r="I358" i="10"/>
  <c r="H358" i="10"/>
  <c r="F358" i="10"/>
  <c r="E358" i="10"/>
  <c r="D358" i="10"/>
  <c r="C358" i="10"/>
  <c r="B358" i="10"/>
  <c r="AC357" i="10"/>
  <c r="AB357" i="10"/>
  <c r="AA357" i="10"/>
  <c r="Z357" i="10"/>
  <c r="Y357" i="10"/>
  <c r="X357" i="10"/>
  <c r="W357" i="10"/>
  <c r="V357" i="10"/>
  <c r="U357" i="10"/>
  <c r="T357" i="10"/>
  <c r="S357" i="10"/>
  <c r="R357" i="10"/>
  <c r="Q357" i="10"/>
  <c r="P357" i="10"/>
  <c r="O357" i="10"/>
  <c r="N357" i="10"/>
  <c r="M357" i="10"/>
  <c r="L357" i="10"/>
  <c r="K357" i="10"/>
  <c r="J357" i="10"/>
  <c r="I357" i="10"/>
  <c r="H357" i="10"/>
  <c r="F357" i="10"/>
  <c r="E357" i="10"/>
  <c r="D357" i="10"/>
  <c r="C357" i="10"/>
  <c r="B357" i="10"/>
  <c r="AC356" i="10"/>
  <c r="AB356" i="10"/>
  <c r="AA356" i="10"/>
  <c r="Z356" i="10"/>
  <c r="Y356" i="10"/>
  <c r="X356" i="10"/>
  <c r="W356" i="10"/>
  <c r="V356" i="10"/>
  <c r="U356" i="10"/>
  <c r="T356" i="10"/>
  <c r="S356" i="10"/>
  <c r="R356" i="10"/>
  <c r="Q356" i="10"/>
  <c r="P356" i="10"/>
  <c r="O356" i="10"/>
  <c r="N356" i="10"/>
  <c r="M356" i="10"/>
  <c r="L356" i="10"/>
  <c r="K356" i="10"/>
  <c r="J356" i="10"/>
  <c r="I356" i="10"/>
  <c r="H356" i="10"/>
  <c r="F356" i="10"/>
  <c r="E356" i="10"/>
  <c r="D356" i="10"/>
  <c r="C356" i="10"/>
  <c r="B356" i="10"/>
  <c r="AC355" i="10"/>
  <c r="AB355" i="10"/>
  <c r="AA355" i="10"/>
  <c r="Z355" i="10"/>
  <c r="Y355" i="10"/>
  <c r="X355" i="10"/>
  <c r="W355" i="10"/>
  <c r="V355" i="10"/>
  <c r="U355" i="10"/>
  <c r="T355" i="10"/>
  <c r="S355" i="10"/>
  <c r="R355" i="10"/>
  <c r="Q355" i="10"/>
  <c r="P355" i="10"/>
  <c r="O355" i="10"/>
  <c r="N355" i="10"/>
  <c r="M355" i="10"/>
  <c r="L355" i="10"/>
  <c r="K355" i="10"/>
  <c r="J355" i="10"/>
  <c r="I355" i="10"/>
  <c r="H355" i="10"/>
  <c r="F355" i="10"/>
  <c r="E355" i="10"/>
  <c r="D355" i="10"/>
  <c r="C355" i="10"/>
  <c r="B355" i="10"/>
  <c r="AC354" i="10"/>
  <c r="AB354" i="10"/>
  <c r="AA354" i="10"/>
  <c r="Z354" i="10"/>
  <c r="Y354" i="10"/>
  <c r="X354" i="10"/>
  <c r="W354" i="10"/>
  <c r="V354" i="10"/>
  <c r="U354" i="10"/>
  <c r="T354" i="10"/>
  <c r="S354" i="10"/>
  <c r="R354" i="10"/>
  <c r="Q354" i="10"/>
  <c r="P354" i="10"/>
  <c r="O354" i="10"/>
  <c r="N354" i="10"/>
  <c r="M354" i="10"/>
  <c r="L354" i="10"/>
  <c r="K354" i="10"/>
  <c r="J354" i="10"/>
  <c r="I354" i="10"/>
  <c r="H354" i="10"/>
  <c r="F354" i="10"/>
  <c r="E354" i="10"/>
  <c r="D354" i="10"/>
  <c r="C354" i="10"/>
  <c r="B354" i="10"/>
  <c r="AC353" i="10"/>
  <c r="AB353" i="10"/>
  <c r="AA353" i="10"/>
  <c r="Z353" i="10"/>
  <c r="Y353" i="10"/>
  <c r="X353" i="10"/>
  <c r="W353" i="10"/>
  <c r="V353" i="10"/>
  <c r="U353" i="10"/>
  <c r="T353" i="10"/>
  <c r="S353" i="10"/>
  <c r="R353" i="10"/>
  <c r="Q353" i="10"/>
  <c r="P353" i="10"/>
  <c r="O353" i="10"/>
  <c r="N353" i="10"/>
  <c r="M353" i="10"/>
  <c r="L353" i="10"/>
  <c r="K353" i="10"/>
  <c r="J353" i="10"/>
  <c r="I353" i="10"/>
  <c r="H353" i="10"/>
  <c r="F353" i="10"/>
  <c r="E353" i="10"/>
  <c r="D353" i="10"/>
  <c r="C353" i="10"/>
  <c r="B353" i="10"/>
  <c r="AC352" i="10"/>
  <c r="AB352" i="10"/>
  <c r="AA352" i="10"/>
  <c r="Z352" i="10"/>
  <c r="Y352" i="10"/>
  <c r="X352" i="10"/>
  <c r="W352" i="10"/>
  <c r="V352" i="10"/>
  <c r="U352" i="10"/>
  <c r="T352" i="10"/>
  <c r="S352" i="10"/>
  <c r="R352" i="10"/>
  <c r="Q352" i="10"/>
  <c r="P352" i="10"/>
  <c r="O352" i="10"/>
  <c r="N352" i="10"/>
  <c r="M352" i="10"/>
  <c r="L352" i="10"/>
  <c r="K352" i="10"/>
  <c r="J352" i="10"/>
  <c r="I352" i="10"/>
  <c r="H352" i="10"/>
  <c r="F352" i="10"/>
  <c r="E352" i="10"/>
  <c r="D352" i="10"/>
  <c r="C352" i="10"/>
  <c r="B352" i="10"/>
  <c r="AC351" i="10"/>
  <c r="Z351" i="10"/>
  <c r="Y351" i="10"/>
  <c r="X351" i="10"/>
  <c r="W351" i="10"/>
  <c r="V351" i="10"/>
  <c r="U351" i="10"/>
  <c r="T351" i="10"/>
  <c r="S351" i="10"/>
  <c r="R351" i="10"/>
  <c r="Q351" i="10"/>
  <c r="P351" i="10"/>
  <c r="O351" i="10"/>
  <c r="N351" i="10"/>
  <c r="M351" i="10"/>
  <c r="L351" i="10"/>
  <c r="K351" i="10"/>
  <c r="J351" i="10"/>
  <c r="I351" i="10"/>
  <c r="H351" i="10"/>
  <c r="F351" i="10"/>
  <c r="D351" i="10"/>
  <c r="C351" i="10"/>
  <c r="B351" i="10"/>
  <c r="AC350" i="10"/>
  <c r="Z350" i="10"/>
  <c r="Y350" i="10"/>
  <c r="X350" i="10"/>
  <c r="W350" i="10"/>
  <c r="V350" i="10"/>
  <c r="U350" i="10"/>
  <c r="T350" i="10"/>
  <c r="S350" i="10"/>
  <c r="R350" i="10"/>
  <c r="Q350" i="10"/>
  <c r="P350" i="10"/>
  <c r="O350" i="10"/>
  <c r="N350" i="10"/>
  <c r="M350" i="10"/>
  <c r="L350" i="10"/>
  <c r="K350" i="10"/>
  <c r="J350" i="10"/>
  <c r="I350" i="10"/>
  <c r="H350" i="10"/>
  <c r="F350" i="10"/>
  <c r="D350" i="10"/>
  <c r="C350" i="10"/>
  <c r="B350" i="10"/>
  <c r="AC349" i="10"/>
  <c r="Z349" i="10"/>
  <c r="Y349" i="10"/>
  <c r="X349" i="10"/>
  <c r="W349" i="10"/>
  <c r="V349" i="10"/>
  <c r="U349" i="10"/>
  <c r="T349" i="10"/>
  <c r="S349" i="10"/>
  <c r="R349" i="10"/>
  <c r="Q349" i="10"/>
  <c r="P349" i="10"/>
  <c r="O349" i="10"/>
  <c r="N349" i="10"/>
  <c r="M349" i="10"/>
  <c r="L349" i="10"/>
  <c r="K349" i="10"/>
  <c r="J349" i="10"/>
  <c r="I349" i="10"/>
  <c r="H349" i="10"/>
  <c r="F349" i="10"/>
  <c r="D349" i="10"/>
  <c r="C349" i="10"/>
  <c r="B349" i="10"/>
  <c r="AC348" i="10"/>
  <c r="Z348" i="10"/>
  <c r="Y348" i="10"/>
  <c r="X348" i="10"/>
  <c r="W348" i="10"/>
  <c r="V348" i="10"/>
  <c r="U348" i="10"/>
  <c r="T348" i="10"/>
  <c r="S348" i="10"/>
  <c r="R348" i="10"/>
  <c r="Q348" i="10"/>
  <c r="P348" i="10"/>
  <c r="O348" i="10"/>
  <c r="N348" i="10"/>
  <c r="M348" i="10"/>
  <c r="L348" i="10"/>
  <c r="K348" i="10"/>
  <c r="J348" i="10"/>
  <c r="I348" i="10"/>
  <c r="H348" i="10"/>
  <c r="F348" i="10"/>
  <c r="D348" i="10"/>
  <c r="C348" i="10"/>
  <c r="B348" i="10"/>
  <c r="AC347" i="10"/>
  <c r="Z347" i="10"/>
  <c r="Y347" i="10"/>
  <c r="X347" i="10"/>
  <c r="W347" i="10"/>
  <c r="V347" i="10"/>
  <c r="U347" i="10"/>
  <c r="T347" i="10"/>
  <c r="S347" i="10"/>
  <c r="R347" i="10"/>
  <c r="Q347" i="10"/>
  <c r="P347" i="10"/>
  <c r="O347" i="10"/>
  <c r="N347" i="10"/>
  <c r="M347" i="10"/>
  <c r="L347" i="10"/>
  <c r="K347" i="10"/>
  <c r="J347" i="10"/>
  <c r="I347" i="10"/>
  <c r="H347" i="10"/>
  <c r="F347" i="10"/>
  <c r="D347" i="10"/>
  <c r="C347" i="10"/>
  <c r="B347" i="10"/>
  <c r="AC346" i="10"/>
  <c r="Z346" i="10"/>
  <c r="Y346" i="10"/>
  <c r="X346" i="10"/>
  <c r="W346" i="10"/>
  <c r="V346" i="10"/>
  <c r="U346" i="10"/>
  <c r="T346" i="10"/>
  <c r="S346" i="10"/>
  <c r="R346" i="10"/>
  <c r="Q346" i="10"/>
  <c r="P346" i="10"/>
  <c r="O346" i="10"/>
  <c r="N346" i="10"/>
  <c r="M346" i="10"/>
  <c r="L346" i="10"/>
  <c r="K346" i="10"/>
  <c r="J346" i="10"/>
  <c r="I346" i="10"/>
  <c r="H346" i="10"/>
  <c r="F346" i="10"/>
  <c r="D346" i="10"/>
  <c r="C346" i="10"/>
  <c r="B346" i="10"/>
  <c r="AC345" i="10"/>
  <c r="Z345" i="10"/>
  <c r="Y345" i="10"/>
  <c r="X345" i="10"/>
  <c r="W345" i="10"/>
  <c r="V345" i="10"/>
  <c r="U345" i="10"/>
  <c r="T345" i="10"/>
  <c r="S345" i="10"/>
  <c r="R345" i="10"/>
  <c r="Q345" i="10"/>
  <c r="P345" i="10"/>
  <c r="O345" i="10"/>
  <c r="N345" i="10"/>
  <c r="M345" i="10"/>
  <c r="L345" i="10"/>
  <c r="K345" i="10"/>
  <c r="J345" i="10"/>
  <c r="I345" i="10"/>
  <c r="H345" i="10"/>
  <c r="F345" i="10"/>
  <c r="D345" i="10"/>
  <c r="C345" i="10"/>
  <c r="B345" i="10"/>
  <c r="AC344" i="10"/>
  <c r="Z344" i="10"/>
  <c r="Y344" i="10"/>
  <c r="X344" i="10"/>
  <c r="W344" i="10"/>
  <c r="V344" i="10"/>
  <c r="U344" i="10"/>
  <c r="T344" i="10"/>
  <c r="S344" i="10"/>
  <c r="R344" i="10"/>
  <c r="Q344" i="10"/>
  <c r="P344" i="10"/>
  <c r="O344" i="10"/>
  <c r="N344" i="10"/>
  <c r="M344" i="10"/>
  <c r="L344" i="10"/>
  <c r="K344" i="10"/>
  <c r="J344" i="10"/>
  <c r="I344" i="10"/>
  <c r="H344" i="10"/>
  <c r="F344" i="10"/>
  <c r="D344" i="10"/>
  <c r="C344" i="10"/>
  <c r="B344" i="10"/>
  <c r="AC343" i="10"/>
  <c r="AB343" i="10"/>
  <c r="AA343" i="10"/>
  <c r="Z343" i="10"/>
  <c r="Y343" i="10"/>
  <c r="X343" i="10"/>
  <c r="W343" i="10"/>
  <c r="U343" i="10"/>
  <c r="S343" i="10"/>
  <c r="R343" i="10"/>
  <c r="Q343" i="10"/>
  <c r="P343" i="10"/>
  <c r="O343" i="10"/>
  <c r="N343" i="10"/>
  <c r="M343" i="10"/>
  <c r="L343" i="10"/>
  <c r="K343" i="10"/>
  <c r="J343" i="10"/>
  <c r="I343" i="10"/>
  <c r="H343" i="10"/>
  <c r="F343" i="10"/>
  <c r="E343" i="10"/>
  <c r="D343" i="10"/>
  <c r="C343" i="10"/>
  <c r="B343" i="10"/>
  <c r="AC342" i="10"/>
  <c r="AB342" i="10"/>
  <c r="AA342" i="10"/>
  <c r="Z342" i="10"/>
  <c r="Y342" i="10"/>
  <c r="X342" i="10"/>
  <c r="W342" i="10"/>
  <c r="U342" i="10"/>
  <c r="S342" i="10"/>
  <c r="R342" i="10"/>
  <c r="Q342" i="10"/>
  <c r="P342" i="10"/>
  <c r="O342" i="10"/>
  <c r="N342" i="10"/>
  <c r="M342" i="10"/>
  <c r="L342" i="10"/>
  <c r="K342" i="10"/>
  <c r="J342" i="10"/>
  <c r="I342" i="10"/>
  <c r="H342" i="10"/>
  <c r="F342" i="10"/>
  <c r="E342" i="10"/>
  <c r="D342" i="10"/>
  <c r="C342" i="10"/>
  <c r="B342" i="10"/>
  <c r="AC341" i="10"/>
  <c r="AB341" i="10"/>
  <c r="AA341" i="10"/>
  <c r="Z341" i="10"/>
  <c r="Y341" i="10"/>
  <c r="X341" i="10"/>
  <c r="W341" i="10"/>
  <c r="U341" i="10"/>
  <c r="S341" i="10"/>
  <c r="R341" i="10"/>
  <c r="Q341" i="10"/>
  <c r="P341" i="10"/>
  <c r="O341" i="10"/>
  <c r="N341" i="10"/>
  <c r="M341" i="10"/>
  <c r="L341" i="10"/>
  <c r="K341" i="10"/>
  <c r="J341" i="10"/>
  <c r="I341" i="10"/>
  <c r="H341" i="10"/>
  <c r="F341" i="10"/>
  <c r="E341" i="10"/>
  <c r="D341" i="10"/>
  <c r="C341" i="10"/>
  <c r="B341" i="10"/>
  <c r="AC340" i="10"/>
  <c r="AB340" i="10"/>
  <c r="AA340" i="10"/>
  <c r="Z340" i="10"/>
  <c r="Y340" i="10"/>
  <c r="X340" i="10"/>
  <c r="W340" i="10"/>
  <c r="U340" i="10"/>
  <c r="S340" i="10"/>
  <c r="R340" i="10"/>
  <c r="Q340" i="10"/>
  <c r="P340" i="10"/>
  <c r="O340" i="10"/>
  <c r="N340" i="10"/>
  <c r="M340" i="10"/>
  <c r="L340" i="10"/>
  <c r="K340" i="10"/>
  <c r="J340" i="10"/>
  <c r="I340" i="10"/>
  <c r="H340" i="10"/>
  <c r="F340" i="10"/>
  <c r="E340" i="10"/>
  <c r="D340" i="10"/>
  <c r="C340" i="10"/>
  <c r="B340" i="10"/>
  <c r="AC339" i="10"/>
  <c r="AB339" i="10"/>
  <c r="AA339" i="10"/>
  <c r="Z339" i="10"/>
  <c r="Y339" i="10"/>
  <c r="X339" i="10"/>
  <c r="W339" i="10"/>
  <c r="U339" i="10"/>
  <c r="S339" i="10"/>
  <c r="R339" i="10"/>
  <c r="Q339" i="10"/>
  <c r="P339" i="10"/>
  <c r="O339" i="10"/>
  <c r="N339" i="10"/>
  <c r="M339" i="10"/>
  <c r="L339" i="10"/>
  <c r="K339" i="10"/>
  <c r="J339" i="10"/>
  <c r="I339" i="10"/>
  <c r="H339" i="10"/>
  <c r="F339" i="10"/>
  <c r="E339" i="10"/>
  <c r="D339" i="10"/>
  <c r="C339" i="10"/>
  <c r="B339" i="10"/>
  <c r="AC338" i="10"/>
  <c r="AB338" i="10"/>
  <c r="AA338" i="10"/>
  <c r="Z338" i="10"/>
  <c r="Y338" i="10"/>
  <c r="X338" i="10"/>
  <c r="W338" i="10"/>
  <c r="U338" i="10"/>
  <c r="S338" i="10"/>
  <c r="R338" i="10"/>
  <c r="Q338" i="10"/>
  <c r="P338" i="10"/>
  <c r="O338" i="10"/>
  <c r="N338" i="10"/>
  <c r="M338" i="10"/>
  <c r="L338" i="10"/>
  <c r="K338" i="10"/>
  <c r="J338" i="10"/>
  <c r="I338" i="10"/>
  <c r="H338" i="10"/>
  <c r="F338" i="10"/>
  <c r="E338" i="10"/>
  <c r="D338" i="10"/>
  <c r="C338" i="10"/>
  <c r="B338" i="10"/>
  <c r="AC337" i="10"/>
  <c r="AB337" i="10"/>
  <c r="AA337" i="10"/>
  <c r="Z337" i="10"/>
  <c r="Y337" i="10"/>
  <c r="X337" i="10"/>
  <c r="W337" i="10"/>
  <c r="U337" i="10"/>
  <c r="S337" i="10"/>
  <c r="R337" i="10"/>
  <c r="Q337" i="10"/>
  <c r="P337" i="10"/>
  <c r="O337" i="10"/>
  <c r="N337" i="10"/>
  <c r="M337" i="10"/>
  <c r="L337" i="10"/>
  <c r="K337" i="10"/>
  <c r="J337" i="10"/>
  <c r="I337" i="10"/>
  <c r="H337" i="10"/>
  <c r="F337" i="10"/>
  <c r="E337" i="10"/>
  <c r="D337" i="10"/>
  <c r="C337" i="10"/>
  <c r="B337" i="10"/>
  <c r="AC336" i="10"/>
  <c r="AB336" i="10"/>
  <c r="AA336" i="10"/>
  <c r="Z336" i="10"/>
  <c r="Y336" i="10"/>
  <c r="X336" i="10"/>
  <c r="W336" i="10"/>
  <c r="U336" i="10"/>
  <c r="S336" i="10"/>
  <c r="R336" i="10"/>
  <c r="Q336" i="10"/>
  <c r="P336" i="10"/>
  <c r="O336" i="10"/>
  <c r="N336" i="10"/>
  <c r="M336" i="10"/>
  <c r="L336" i="10"/>
  <c r="K336" i="10"/>
  <c r="J336" i="10"/>
  <c r="I336" i="10"/>
  <c r="H336" i="10"/>
  <c r="F336" i="10"/>
  <c r="E336" i="10"/>
  <c r="D336" i="10"/>
  <c r="C336" i="10"/>
  <c r="B336" i="10"/>
  <c r="AC335" i="10"/>
  <c r="AB335" i="10"/>
  <c r="AA335" i="10"/>
  <c r="Z335" i="10"/>
  <c r="Y335" i="10"/>
  <c r="X335" i="10"/>
  <c r="W335" i="10"/>
  <c r="U335" i="10"/>
  <c r="S335" i="10"/>
  <c r="R335" i="10"/>
  <c r="Q335" i="10"/>
  <c r="P335" i="10"/>
  <c r="O335" i="10"/>
  <c r="N335" i="10"/>
  <c r="M335" i="10"/>
  <c r="L335" i="10"/>
  <c r="K335" i="10"/>
  <c r="J335" i="10"/>
  <c r="I335" i="10"/>
  <c r="H335" i="10"/>
  <c r="F335" i="10"/>
  <c r="E335" i="10"/>
  <c r="D335" i="10"/>
  <c r="C335" i="10"/>
  <c r="B335" i="10"/>
  <c r="AC334" i="10"/>
  <c r="AB334" i="10"/>
  <c r="AA334" i="10"/>
  <c r="Z334" i="10"/>
  <c r="Y334" i="10"/>
  <c r="X334" i="10"/>
  <c r="W334" i="10"/>
  <c r="U334" i="10"/>
  <c r="S334" i="10"/>
  <c r="R334" i="10"/>
  <c r="Q334" i="10"/>
  <c r="P334" i="10"/>
  <c r="O334" i="10"/>
  <c r="N334" i="10"/>
  <c r="M334" i="10"/>
  <c r="L334" i="10"/>
  <c r="K334" i="10"/>
  <c r="J334" i="10"/>
  <c r="I334" i="10"/>
  <c r="H334" i="10"/>
  <c r="F334" i="10"/>
  <c r="E334" i="10"/>
  <c r="D334" i="10"/>
  <c r="C334" i="10"/>
  <c r="B334" i="10"/>
  <c r="AC333" i="10"/>
  <c r="AB333" i="10"/>
  <c r="AA333" i="10"/>
  <c r="Z333" i="10"/>
  <c r="Y333" i="10"/>
  <c r="X333" i="10"/>
  <c r="W333" i="10"/>
  <c r="U333" i="10"/>
  <c r="S333" i="10"/>
  <c r="R333" i="10"/>
  <c r="Q333" i="10"/>
  <c r="P333" i="10"/>
  <c r="O333" i="10"/>
  <c r="N333" i="10"/>
  <c r="M333" i="10"/>
  <c r="L333" i="10"/>
  <c r="K333" i="10"/>
  <c r="J333" i="10"/>
  <c r="I333" i="10"/>
  <c r="H333" i="10"/>
  <c r="F333" i="10"/>
  <c r="E333" i="10"/>
  <c r="D333" i="10"/>
  <c r="C333" i="10"/>
  <c r="B333" i="10"/>
  <c r="AC332" i="10"/>
  <c r="AB332" i="10"/>
  <c r="AA332" i="10"/>
  <c r="Z332" i="10"/>
  <c r="Y332" i="10"/>
  <c r="X332" i="10"/>
  <c r="W332" i="10"/>
  <c r="U332" i="10"/>
  <c r="S332" i="10"/>
  <c r="R332" i="10"/>
  <c r="Q332" i="10"/>
  <c r="P332" i="10"/>
  <c r="O332" i="10"/>
  <c r="N332" i="10"/>
  <c r="M332" i="10"/>
  <c r="L332" i="10"/>
  <c r="K332" i="10"/>
  <c r="J332" i="10"/>
  <c r="I332" i="10"/>
  <c r="H332" i="10"/>
  <c r="F332" i="10"/>
  <c r="E332" i="10"/>
  <c r="D332" i="10"/>
  <c r="C332" i="10"/>
  <c r="B332" i="10"/>
  <c r="AC331" i="10"/>
  <c r="AB331" i="10"/>
  <c r="AA331" i="10"/>
  <c r="Z331" i="10"/>
  <c r="Y331" i="10"/>
  <c r="X331" i="10"/>
  <c r="W331" i="10"/>
  <c r="U331" i="10"/>
  <c r="S331" i="10"/>
  <c r="R331" i="10"/>
  <c r="Q331" i="10"/>
  <c r="P331" i="10"/>
  <c r="O331" i="10"/>
  <c r="N331" i="10"/>
  <c r="M331" i="10"/>
  <c r="L331" i="10"/>
  <c r="K331" i="10"/>
  <c r="J331" i="10"/>
  <c r="I331" i="10"/>
  <c r="H331" i="10"/>
  <c r="F331" i="10"/>
  <c r="E331" i="10"/>
  <c r="D331" i="10"/>
  <c r="C331" i="10"/>
  <c r="B331" i="10"/>
  <c r="AC330" i="10"/>
  <c r="AB330" i="10"/>
  <c r="AA330" i="10"/>
  <c r="Z330" i="10"/>
  <c r="Y330" i="10"/>
  <c r="X330" i="10"/>
  <c r="W330" i="10"/>
  <c r="U330" i="10"/>
  <c r="S330" i="10"/>
  <c r="R330" i="10"/>
  <c r="Q330" i="10"/>
  <c r="P330" i="10"/>
  <c r="O330" i="10"/>
  <c r="N330" i="10"/>
  <c r="M330" i="10"/>
  <c r="L330" i="10"/>
  <c r="K330" i="10"/>
  <c r="J330" i="10"/>
  <c r="I330" i="10"/>
  <c r="H330" i="10"/>
  <c r="F330" i="10"/>
  <c r="E330" i="10"/>
  <c r="D330" i="10"/>
  <c r="C330" i="10"/>
  <c r="B330" i="10"/>
  <c r="AC329" i="10"/>
  <c r="AB329" i="10"/>
  <c r="AA329" i="10"/>
  <c r="Z329" i="10"/>
  <c r="Y329" i="10"/>
  <c r="X329" i="10"/>
  <c r="W329" i="10"/>
  <c r="U329" i="10"/>
  <c r="S329" i="10"/>
  <c r="R329" i="10"/>
  <c r="Q329" i="10"/>
  <c r="P329" i="10"/>
  <c r="O329" i="10"/>
  <c r="N329" i="10"/>
  <c r="M329" i="10"/>
  <c r="L329" i="10"/>
  <c r="K329" i="10"/>
  <c r="J329" i="10"/>
  <c r="I329" i="10"/>
  <c r="H329" i="10"/>
  <c r="F329" i="10"/>
  <c r="E329" i="10"/>
  <c r="D329" i="10"/>
  <c r="C329" i="10"/>
  <c r="B329" i="10"/>
  <c r="AC328" i="10"/>
  <c r="AB328" i="10"/>
  <c r="AA328" i="10"/>
  <c r="Z328" i="10"/>
  <c r="Y328" i="10"/>
  <c r="X328" i="10"/>
  <c r="W328" i="10"/>
  <c r="U328" i="10"/>
  <c r="S328" i="10"/>
  <c r="R328" i="10"/>
  <c r="Q328" i="10"/>
  <c r="P328" i="10"/>
  <c r="O328" i="10"/>
  <c r="N328" i="10"/>
  <c r="M328" i="10"/>
  <c r="L328" i="10"/>
  <c r="K328" i="10"/>
  <c r="J328" i="10"/>
  <c r="I328" i="10"/>
  <c r="H328" i="10"/>
  <c r="F328" i="10"/>
  <c r="E328" i="10"/>
  <c r="D328" i="10"/>
  <c r="C328" i="10"/>
  <c r="B328" i="10"/>
  <c r="AC327" i="10"/>
  <c r="AB327" i="10"/>
  <c r="AA327" i="10"/>
  <c r="Z327" i="10"/>
  <c r="Y327" i="10"/>
  <c r="X327" i="10"/>
  <c r="W327" i="10"/>
  <c r="U327" i="10"/>
  <c r="S327" i="10"/>
  <c r="R327" i="10"/>
  <c r="Q327" i="10"/>
  <c r="P327" i="10"/>
  <c r="O327" i="10"/>
  <c r="N327" i="10"/>
  <c r="M327" i="10"/>
  <c r="L327" i="10"/>
  <c r="K327" i="10"/>
  <c r="J327" i="10"/>
  <c r="I327" i="10"/>
  <c r="H327" i="10"/>
  <c r="F327" i="10"/>
  <c r="E327" i="10"/>
  <c r="D327" i="10"/>
  <c r="C327" i="10"/>
  <c r="B327" i="10"/>
  <c r="AC326" i="10"/>
  <c r="AB326" i="10"/>
  <c r="AA326" i="10"/>
  <c r="Z326" i="10"/>
  <c r="Y326" i="10"/>
  <c r="X326" i="10"/>
  <c r="W326" i="10"/>
  <c r="U326" i="10"/>
  <c r="S326" i="10"/>
  <c r="R326" i="10"/>
  <c r="Q326" i="10"/>
  <c r="P326" i="10"/>
  <c r="O326" i="10"/>
  <c r="N326" i="10"/>
  <c r="M326" i="10"/>
  <c r="L326" i="10"/>
  <c r="K326" i="10"/>
  <c r="J326" i="10"/>
  <c r="I326" i="10"/>
  <c r="H326" i="10"/>
  <c r="F326" i="10"/>
  <c r="E326" i="10"/>
  <c r="D326" i="10"/>
  <c r="C326" i="10"/>
  <c r="B326" i="10"/>
  <c r="AC325" i="10"/>
  <c r="AB325" i="10"/>
  <c r="AA325" i="10"/>
  <c r="Z325" i="10"/>
  <c r="Y325" i="10"/>
  <c r="X325" i="10"/>
  <c r="W325" i="10"/>
  <c r="U325" i="10"/>
  <c r="S325" i="10"/>
  <c r="R325" i="10"/>
  <c r="Q325" i="10"/>
  <c r="P325" i="10"/>
  <c r="O325" i="10"/>
  <c r="N325" i="10"/>
  <c r="M325" i="10"/>
  <c r="L325" i="10"/>
  <c r="K325" i="10"/>
  <c r="J325" i="10"/>
  <c r="I325" i="10"/>
  <c r="H325" i="10"/>
  <c r="F325" i="10"/>
  <c r="E325" i="10"/>
  <c r="D325" i="10"/>
  <c r="C325" i="10"/>
  <c r="B325" i="10"/>
  <c r="AC324" i="10"/>
  <c r="AB324" i="10"/>
  <c r="AA324" i="10"/>
  <c r="Z324" i="10"/>
  <c r="Y324" i="10"/>
  <c r="X324" i="10"/>
  <c r="W324" i="10"/>
  <c r="U324" i="10"/>
  <c r="S324" i="10"/>
  <c r="R324" i="10"/>
  <c r="Q324" i="10"/>
  <c r="P324" i="10"/>
  <c r="O324" i="10"/>
  <c r="N324" i="10"/>
  <c r="M324" i="10"/>
  <c r="L324" i="10"/>
  <c r="K324" i="10"/>
  <c r="J324" i="10"/>
  <c r="I324" i="10"/>
  <c r="H324" i="10"/>
  <c r="F324" i="10"/>
  <c r="E324" i="10"/>
  <c r="D324" i="10"/>
  <c r="C324" i="10"/>
  <c r="B324" i="10"/>
  <c r="AC323" i="10"/>
  <c r="AB323" i="10"/>
  <c r="AA323" i="10"/>
  <c r="Z323" i="10"/>
  <c r="Y323" i="10"/>
  <c r="X323" i="10"/>
  <c r="W323" i="10"/>
  <c r="U323" i="10"/>
  <c r="S323" i="10"/>
  <c r="R323" i="10"/>
  <c r="Q323" i="10"/>
  <c r="P323" i="10"/>
  <c r="O323" i="10"/>
  <c r="N323" i="10"/>
  <c r="M323" i="10"/>
  <c r="L323" i="10"/>
  <c r="K323" i="10"/>
  <c r="J323" i="10"/>
  <c r="I323" i="10"/>
  <c r="H323" i="10"/>
  <c r="F323" i="10"/>
  <c r="E323" i="10"/>
  <c r="D323" i="10"/>
  <c r="C323" i="10"/>
  <c r="B323" i="10"/>
  <c r="AC322" i="10"/>
  <c r="AB322" i="10"/>
  <c r="AA322" i="10"/>
  <c r="Z322" i="10"/>
  <c r="Y322" i="10"/>
  <c r="X322" i="10"/>
  <c r="W322" i="10"/>
  <c r="U322" i="10"/>
  <c r="S322" i="10"/>
  <c r="R322" i="10"/>
  <c r="Q322" i="10"/>
  <c r="P322" i="10"/>
  <c r="O322" i="10"/>
  <c r="N322" i="10"/>
  <c r="M322" i="10"/>
  <c r="L322" i="10"/>
  <c r="K322" i="10"/>
  <c r="J322" i="10"/>
  <c r="I322" i="10"/>
  <c r="H322" i="10"/>
  <c r="F322" i="10"/>
  <c r="E322" i="10"/>
  <c r="D322" i="10"/>
  <c r="C322" i="10"/>
  <c r="B322" i="10"/>
  <c r="AC321" i="10"/>
  <c r="AB321" i="10"/>
  <c r="AA321" i="10"/>
  <c r="Z321" i="10"/>
  <c r="Y321" i="10"/>
  <c r="X321" i="10"/>
  <c r="W321" i="10"/>
  <c r="U321" i="10"/>
  <c r="S321" i="10"/>
  <c r="R321" i="10"/>
  <c r="Q321" i="10"/>
  <c r="P321" i="10"/>
  <c r="O321" i="10"/>
  <c r="N321" i="10"/>
  <c r="M321" i="10"/>
  <c r="L321" i="10"/>
  <c r="K321" i="10"/>
  <c r="J321" i="10"/>
  <c r="I321" i="10"/>
  <c r="H321" i="10"/>
  <c r="F321" i="10"/>
  <c r="E321" i="10"/>
  <c r="D321" i="10"/>
  <c r="C321" i="10"/>
  <c r="B321" i="10"/>
  <c r="AC320" i="10"/>
  <c r="AB320" i="10"/>
  <c r="AA320" i="10"/>
  <c r="Z320" i="10"/>
  <c r="Y320" i="10"/>
  <c r="X320" i="10"/>
  <c r="W320" i="10"/>
  <c r="U320" i="10"/>
  <c r="S320" i="10"/>
  <c r="R320" i="10"/>
  <c r="Q320" i="10"/>
  <c r="P320" i="10"/>
  <c r="O320" i="10"/>
  <c r="N320" i="10"/>
  <c r="M320" i="10"/>
  <c r="L320" i="10"/>
  <c r="K320" i="10"/>
  <c r="J320" i="10"/>
  <c r="I320" i="10"/>
  <c r="H320" i="10"/>
  <c r="F320" i="10"/>
  <c r="E320" i="10"/>
  <c r="D320" i="10"/>
  <c r="C320" i="10"/>
  <c r="B320" i="10"/>
  <c r="AC319" i="10"/>
  <c r="AB319" i="10"/>
  <c r="AA319" i="10"/>
  <c r="Z319" i="10"/>
  <c r="Y319" i="10"/>
  <c r="X319" i="10"/>
  <c r="W319" i="10"/>
  <c r="U319" i="10"/>
  <c r="S319" i="10"/>
  <c r="R319" i="10"/>
  <c r="Q319" i="10"/>
  <c r="P319" i="10"/>
  <c r="O319" i="10"/>
  <c r="N319" i="10"/>
  <c r="M319" i="10"/>
  <c r="L319" i="10"/>
  <c r="K319" i="10"/>
  <c r="J319" i="10"/>
  <c r="I319" i="10"/>
  <c r="H319" i="10"/>
  <c r="F319" i="10"/>
  <c r="E319" i="10"/>
  <c r="D319" i="10"/>
  <c r="C319" i="10"/>
  <c r="B319" i="10"/>
  <c r="AC318" i="10"/>
  <c r="AB318" i="10"/>
  <c r="AA318" i="10"/>
  <c r="Z318" i="10"/>
  <c r="Y318" i="10"/>
  <c r="X318" i="10"/>
  <c r="W318" i="10"/>
  <c r="U318" i="10"/>
  <c r="S318" i="10"/>
  <c r="R318" i="10"/>
  <c r="Q318" i="10"/>
  <c r="P318" i="10"/>
  <c r="O318" i="10"/>
  <c r="N318" i="10"/>
  <c r="M318" i="10"/>
  <c r="L318" i="10"/>
  <c r="K318" i="10"/>
  <c r="J318" i="10"/>
  <c r="I318" i="10"/>
  <c r="H318" i="10"/>
  <c r="F318" i="10"/>
  <c r="E318" i="10"/>
  <c r="D318" i="10"/>
  <c r="C318" i="10"/>
  <c r="B318" i="10"/>
  <c r="AC317" i="10"/>
  <c r="AB317" i="10"/>
  <c r="AA317" i="10"/>
  <c r="Z317" i="10"/>
  <c r="Y317" i="10"/>
  <c r="X317" i="10"/>
  <c r="W317" i="10"/>
  <c r="U317" i="10"/>
  <c r="S317" i="10"/>
  <c r="R317" i="10"/>
  <c r="Q317" i="10"/>
  <c r="P317" i="10"/>
  <c r="O317" i="10"/>
  <c r="N317" i="10"/>
  <c r="M317" i="10"/>
  <c r="L317" i="10"/>
  <c r="K317" i="10"/>
  <c r="J317" i="10"/>
  <c r="I317" i="10"/>
  <c r="H317" i="10"/>
  <c r="F317" i="10"/>
  <c r="E317" i="10"/>
  <c r="D317" i="10"/>
  <c r="C317" i="10"/>
  <c r="B317" i="10"/>
  <c r="AC316" i="10"/>
  <c r="AB316" i="10"/>
  <c r="AA316" i="10"/>
  <c r="Z316" i="10"/>
  <c r="Y316" i="10"/>
  <c r="X316" i="10"/>
  <c r="W316" i="10"/>
  <c r="U316" i="10"/>
  <c r="S316" i="10"/>
  <c r="R316" i="10"/>
  <c r="Q316" i="10"/>
  <c r="P316" i="10"/>
  <c r="O316" i="10"/>
  <c r="N316" i="10"/>
  <c r="M316" i="10"/>
  <c r="L316" i="10"/>
  <c r="K316" i="10"/>
  <c r="J316" i="10"/>
  <c r="I316" i="10"/>
  <c r="H316" i="10"/>
  <c r="F316" i="10"/>
  <c r="E316" i="10"/>
  <c r="D316" i="10"/>
  <c r="C316" i="10"/>
  <c r="B316" i="10"/>
  <c r="AC315" i="10"/>
  <c r="Z315" i="10"/>
  <c r="Y315" i="10"/>
  <c r="X315" i="10"/>
  <c r="W315" i="10"/>
  <c r="U315" i="10"/>
  <c r="S315" i="10"/>
  <c r="R315" i="10"/>
  <c r="Q315" i="10"/>
  <c r="P315" i="10"/>
  <c r="O315" i="10"/>
  <c r="N315" i="10"/>
  <c r="M315" i="10"/>
  <c r="L315" i="10"/>
  <c r="K315" i="10"/>
  <c r="J315" i="10"/>
  <c r="I315" i="10"/>
  <c r="H315" i="10"/>
  <c r="F315" i="10"/>
  <c r="D315" i="10"/>
  <c r="C315" i="10"/>
  <c r="B315" i="10"/>
  <c r="AC314" i="10"/>
  <c r="Z314" i="10"/>
  <c r="Y314" i="10"/>
  <c r="X314" i="10"/>
  <c r="W314" i="10"/>
  <c r="U314" i="10"/>
  <c r="S314" i="10"/>
  <c r="R314" i="10"/>
  <c r="Q314" i="10"/>
  <c r="P314" i="10"/>
  <c r="O314" i="10"/>
  <c r="N314" i="10"/>
  <c r="M314" i="10"/>
  <c r="L314" i="10"/>
  <c r="K314" i="10"/>
  <c r="J314" i="10"/>
  <c r="I314" i="10"/>
  <c r="H314" i="10"/>
  <c r="F314" i="10"/>
  <c r="D314" i="10"/>
  <c r="C314" i="10"/>
  <c r="B314" i="10"/>
  <c r="AC313" i="10"/>
  <c r="Z313" i="10"/>
  <c r="Y313" i="10"/>
  <c r="X313" i="10"/>
  <c r="W313" i="10"/>
  <c r="U313" i="10"/>
  <c r="S313" i="10"/>
  <c r="R313" i="10"/>
  <c r="Q313" i="10"/>
  <c r="P313" i="10"/>
  <c r="O313" i="10"/>
  <c r="N313" i="10"/>
  <c r="M313" i="10"/>
  <c r="L313" i="10"/>
  <c r="K313" i="10"/>
  <c r="J313" i="10"/>
  <c r="I313" i="10"/>
  <c r="H313" i="10"/>
  <c r="F313" i="10"/>
  <c r="D313" i="10"/>
  <c r="C313" i="10"/>
  <c r="B313" i="10"/>
  <c r="AC312" i="10"/>
  <c r="Z312" i="10"/>
  <c r="Y312" i="10"/>
  <c r="X312" i="10"/>
  <c r="W312" i="10"/>
  <c r="U312" i="10"/>
  <c r="S312" i="10"/>
  <c r="R312" i="10"/>
  <c r="Q312" i="10"/>
  <c r="P312" i="10"/>
  <c r="O312" i="10"/>
  <c r="N312" i="10"/>
  <c r="M312" i="10"/>
  <c r="L312" i="10"/>
  <c r="K312" i="10"/>
  <c r="J312" i="10"/>
  <c r="I312" i="10"/>
  <c r="H312" i="10"/>
  <c r="F312" i="10"/>
  <c r="D312" i="10"/>
  <c r="C312" i="10"/>
  <c r="B312" i="10"/>
  <c r="AC311" i="10"/>
  <c r="Z311" i="10"/>
  <c r="Y311" i="10"/>
  <c r="X311" i="10"/>
  <c r="W311" i="10"/>
  <c r="U311" i="10"/>
  <c r="S311" i="10"/>
  <c r="R311" i="10"/>
  <c r="Q311" i="10"/>
  <c r="P311" i="10"/>
  <c r="O311" i="10"/>
  <c r="N311" i="10"/>
  <c r="M311" i="10"/>
  <c r="L311" i="10"/>
  <c r="K311" i="10"/>
  <c r="J311" i="10"/>
  <c r="I311" i="10"/>
  <c r="H311" i="10"/>
  <c r="F311" i="10"/>
  <c r="D311" i="10"/>
  <c r="C311" i="10"/>
  <c r="B311" i="10"/>
  <c r="AC310" i="10"/>
  <c r="Z310" i="10"/>
  <c r="Y310" i="10"/>
  <c r="X310" i="10"/>
  <c r="W310" i="10"/>
  <c r="U310" i="10"/>
  <c r="S310" i="10"/>
  <c r="R310" i="10"/>
  <c r="Q310" i="10"/>
  <c r="P310" i="10"/>
  <c r="O310" i="10"/>
  <c r="N310" i="10"/>
  <c r="M310" i="10"/>
  <c r="L310" i="10"/>
  <c r="K310" i="10"/>
  <c r="J310" i="10"/>
  <c r="I310" i="10"/>
  <c r="H310" i="10"/>
  <c r="F310" i="10"/>
  <c r="D310" i="10"/>
  <c r="C310" i="10"/>
  <c r="B310" i="10"/>
  <c r="AC309" i="10"/>
  <c r="Z309" i="10"/>
  <c r="Y309" i="10"/>
  <c r="X309" i="10"/>
  <c r="W309" i="10"/>
  <c r="U309" i="10"/>
  <c r="S309" i="10"/>
  <c r="R309" i="10"/>
  <c r="Q309" i="10"/>
  <c r="P309" i="10"/>
  <c r="O309" i="10"/>
  <c r="N309" i="10"/>
  <c r="M309" i="10"/>
  <c r="L309" i="10"/>
  <c r="K309" i="10"/>
  <c r="J309" i="10"/>
  <c r="I309" i="10"/>
  <c r="H309" i="10"/>
  <c r="F309" i="10"/>
  <c r="D309" i="10"/>
  <c r="C309" i="10"/>
  <c r="B309" i="10"/>
  <c r="AC308" i="10"/>
  <c r="Z308" i="10"/>
  <c r="Y308" i="10"/>
  <c r="X308" i="10"/>
  <c r="W308" i="10"/>
  <c r="U308" i="10"/>
  <c r="S308" i="10"/>
  <c r="R308" i="10"/>
  <c r="Q308" i="10"/>
  <c r="P308" i="10"/>
  <c r="O308" i="10"/>
  <c r="N308" i="10"/>
  <c r="M308" i="10"/>
  <c r="L308" i="10"/>
  <c r="K308" i="10"/>
  <c r="J308" i="10"/>
  <c r="I308" i="10"/>
  <c r="H308" i="10"/>
  <c r="F308" i="10"/>
  <c r="D308" i="10"/>
  <c r="C308" i="10"/>
  <c r="B308" i="10"/>
  <c r="AC307" i="10"/>
  <c r="Z307" i="10"/>
  <c r="Y307" i="10"/>
  <c r="X307" i="10"/>
  <c r="W307" i="10"/>
  <c r="U307" i="10"/>
  <c r="S307" i="10"/>
  <c r="R307" i="10"/>
  <c r="Q307" i="10"/>
  <c r="P307" i="10"/>
  <c r="O307" i="10"/>
  <c r="N307" i="10"/>
  <c r="M307" i="10"/>
  <c r="L307" i="10"/>
  <c r="K307" i="10"/>
  <c r="J307" i="10"/>
  <c r="I307" i="10"/>
  <c r="H307" i="10"/>
  <c r="F307" i="10"/>
  <c r="D307" i="10"/>
  <c r="C307" i="10"/>
  <c r="B307" i="10"/>
  <c r="AC306" i="10"/>
  <c r="Z306" i="10"/>
  <c r="Y306" i="10"/>
  <c r="X306" i="10"/>
  <c r="W306" i="10"/>
  <c r="U306" i="10"/>
  <c r="S306" i="10"/>
  <c r="R306" i="10"/>
  <c r="Q306" i="10"/>
  <c r="P306" i="10"/>
  <c r="O306" i="10"/>
  <c r="N306" i="10"/>
  <c r="M306" i="10"/>
  <c r="L306" i="10"/>
  <c r="K306" i="10"/>
  <c r="J306" i="10"/>
  <c r="I306" i="10"/>
  <c r="H306" i="10"/>
  <c r="F306" i="10"/>
  <c r="D306" i="10"/>
  <c r="C306" i="10"/>
  <c r="B306" i="10"/>
  <c r="AC305" i="10"/>
  <c r="Z305" i="10"/>
  <c r="Y305" i="10"/>
  <c r="X305" i="10"/>
  <c r="W305" i="10"/>
  <c r="U305" i="10"/>
  <c r="S305" i="10"/>
  <c r="R305" i="10"/>
  <c r="Q305" i="10"/>
  <c r="P305" i="10"/>
  <c r="O305" i="10"/>
  <c r="N305" i="10"/>
  <c r="M305" i="10"/>
  <c r="L305" i="10"/>
  <c r="K305" i="10"/>
  <c r="J305" i="10"/>
  <c r="I305" i="10"/>
  <c r="H305" i="10"/>
  <c r="F305" i="10"/>
  <c r="D305" i="10"/>
  <c r="C305" i="10"/>
  <c r="B305" i="10"/>
  <c r="AC304" i="10"/>
  <c r="Z304" i="10"/>
  <c r="Y304" i="10"/>
  <c r="X304" i="10"/>
  <c r="W304" i="10"/>
  <c r="U304" i="10"/>
  <c r="S304" i="10"/>
  <c r="R304" i="10"/>
  <c r="Q304" i="10"/>
  <c r="P304" i="10"/>
  <c r="O304" i="10"/>
  <c r="N304" i="10"/>
  <c r="M304" i="10"/>
  <c r="L304" i="10"/>
  <c r="K304" i="10"/>
  <c r="J304" i="10"/>
  <c r="I304" i="10"/>
  <c r="H304" i="10"/>
  <c r="F304" i="10"/>
  <c r="D304" i="10"/>
  <c r="C304" i="10"/>
  <c r="B304" i="10"/>
  <c r="AC303" i="10"/>
  <c r="Z303" i="10"/>
  <c r="Y303" i="10"/>
  <c r="X303" i="10"/>
  <c r="W303" i="10"/>
  <c r="U303" i="10"/>
  <c r="S303" i="10"/>
  <c r="R303" i="10"/>
  <c r="Q303" i="10"/>
  <c r="P303" i="10"/>
  <c r="O303" i="10"/>
  <c r="N303" i="10"/>
  <c r="M303" i="10"/>
  <c r="L303" i="10"/>
  <c r="K303" i="10"/>
  <c r="J303" i="10"/>
  <c r="I303" i="10"/>
  <c r="H303" i="10"/>
  <c r="F303" i="10"/>
  <c r="D303" i="10"/>
  <c r="C303" i="10"/>
  <c r="B303" i="10"/>
  <c r="AC302" i="10"/>
  <c r="Z302" i="10"/>
  <c r="Y302" i="10"/>
  <c r="X302" i="10"/>
  <c r="W302" i="10"/>
  <c r="U302" i="10"/>
  <c r="S302" i="10"/>
  <c r="R302" i="10"/>
  <c r="Q302" i="10"/>
  <c r="P302" i="10"/>
  <c r="O302" i="10"/>
  <c r="N302" i="10"/>
  <c r="M302" i="10"/>
  <c r="L302" i="10"/>
  <c r="K302" i="10"/>
  <c r="J302" i="10"/>
  <c r="I302" i="10"/>
  <c r="H302" i="10"/>
  <c r="F302" i="10"/>
  <c r="D302" i="10"/>
  <c r="C302" i="10"/>
  <c r="B302" i="10"/>
  <c r="AC301" i="10"/>
  <c r="Z301" i="10"/>
  <c r="Y301" i="10"/>
  <c r="X301" i="10"/>
  <c r="W301" i="10"/>
  <c r="U301" i="10"/>
  <c r="S301" i="10"/>
  <c r="R301" i="10"/>
  <c r="Q301" i="10"/>
  <c r="P301" i="10"/>
  <c r="O301" i="10"/>
  <c r="N301" i="10"/>
  <c r="M301" i="10"/>
  <c r="L301" i="10"/>
  <c r="K301" i="10"/>
  <c r="J301" i="10"/>
  <c r="I301" i="10"/>
  <c r="H301" i="10"/>
  <c r="F301" i="10"/>
  <c r="D301" i="10"/>
  <c r="C301" i="10"/>
  <c r="B301" i="10"/>
  <c r="AC300" i="10"/>
  <c r="Z300" i="10"/>
  <c r="Y300" i="10"/>
  <c r="X300" i="10"/>
  <c r="W300" i="10"/>
  <c r="U300" i="10"/>
  <c r="S300" i="10"/>
  <c r="R300" i="10"/>
  <c r="Q300" i="10"/>
  <c r="P300" i="10"/>
  <c r="O300" i="10"/>
  <c r="N300" i="10"/>
  <c r="M300" i="10"/>
  <c r="L300" i="10"/>
  <c r="K300" i="10"/>
  <c r="J300" i="10"/>
  <c r="I300" i="10"/>
  <c r="H300" i="10"/>
  <c r="F300" i="10"/>
  <c r="D300" i="10"/>
  <c r="C300" i="10"/>
  <c r="B300" i="10"/>
  <c r="AC299" i="10"/>
  <c r="Z299" i="10"/>
  <c r="Y299" i="10"/>
  <c r="X299" i="10"/>
  <c r="W299" i="10"/>
  <c r="U299" i="10"/>
  <c r="S299" i="10"/>
  <c r="R299" i="10"/>
  <c r="Q299" i="10"/>
  <c r="P299" i="10"/>
  <c r="O299" i="10"/>
  <c r="N299" i="10"/>
  <c r="M299" i="10"/>
  <c r="L299" i="10"/>
  <c r="K299" i="10"/>
  <c r="J299" i="10"/>
  <c r="I299" i="10"/>
  <c r="H299" i="10"/>
  <c r="F299" i="10"/>
  <c r="D299" i="10"/>
  <c r="C299" i="10"/>
  <c r="B299" i="10"/>
  <c r="AC298" i="10"/>
  <c r="Z298" i="10"/>
  <c r="Y298" i="10"/>
  <c r="X298" i="10"/>
  <c r="W298" i="10"/>
  <c r="U298" i="10"/>
  <c r="S298" i="10"/>
  <c r="R298" i="10"/>
  <c r="Q298" i="10"/>
  <c r="P298" i="10"/>
  <c r="O298" i="10"/>
  <c r="N298" i="10"/>
  <c r="M298" i="10"/>
  <c r="L298" i="10"/>
  <c r="K298" i="10"/>
  <c r="J298" i="10"/>
  <c r="I298" i="10"/>
  <c r="H298" i="10"/>
  <c r="F298" i="10"/>
  <c r="D298" i="10"/>
  <c r="C298" i="10"/>
  <c r="B298" i="10"/>
  <c r="AC297" i="10"/>
  <c r="Z297" i="10"/>
  <c r="Y297" i="10"/>
  <c r="X297" i="10"/>
  <c r="W297" i="10"/>
  <c r="U297" i="10"/>
  <c r="S297" i="10"/>
  <c r="R297" i="10"/>
  <c r="Q297" i="10"/>
  <c r="P297" i="10"/>
  <c r="O297" i="10"/>
  <c r="N297" i="10"/>
  <c r="M297" i="10"/>
  <c r="L297" i="10"/>
  <c r="K297" i="10"/>
  <c r="J297" i="10"/>
  <c r="I297" i="10"/>
  <c r="H297" i="10"/>
  <c r="F297" i="10"/>
  <c r="D297" i="10"/>
  <c r="C297" i="10"/>
  <c r="B297" i="10"/>
  <c r="AC296" i="10"/>
  <c r="Z296" i="10"/>
  <c r="Y296" i="10"/>
  <c r="X296" i="10"/>
  <c r="W296" i="10"/>
  <c r="U296" i="10"/>
  <c r="S296" i="10"/>
  <c r="R296" i="10"/>
  <c r="Q296" i="10"/>
  <c r="P296" i="10"/>
  <c r="O296" i="10"/>
  <c r="N296" i="10"/>
  <c r="M296" i="10"/>
  <c r="L296" i="10"/>
  <c r="K296" i="10"/>
  <c r="J296" i="10"/>
  <c r="I296" i="10"/>
  <c r="H296" i="10"/>
  <c r="F296" i="10"/>
  <c r="D296" i="10"/>
  <c r="C296" i="10"/>
  <c r="B296" i="10"/>
  <c r="AC295" i="10"/>
  <c r="Z295" i="10"/>
  <c r="Y295" i="10"/>
  <c r="X295" i="10"/>
  <c r="W295" i="10"/>
  <c r="U295" i="10"/>
  <c r="S295" i="10"/>
  <c r="R295" i="10"/>
  <c r="Q295" i="10"/>
  <c r="P295" i="10"/>
  <c r="O295" i="10"/>
  <c r="N295" i="10"/>
  <c r="M295" i="10"/>
  <c r="L295" i="10"/>
  <c r="K295" i="10"/>
  <c r="J295" i="10"/>
  <c r="I295" i="10"/>
  <c r="H295" i="10"/>
  <c r="F295" i="10"/>
  <c r="D295" i="10"/>
  <c r="C295" i="10"/>
  <c r="B295" i="10"/>
  <c r="AC294" i="10"/>
  <c r="Z294" i="10"/>
  <c r="Y294" i="10"/>
  <c r="X294" i="10"/>
  <c r="W294" i="10"/>
  <c r="U294" i="10"/>
  <c r="S294" i="10"/>
  <c r="R294" i="10"/>
  <c r="Q294" i="10"/>
  <c r="P294" i="10"/>
  <c r="O294" i="10"/>
  <c r="N294" i="10"/>
  <c r="M294" i="10"/>
  <c r="L294" i="10"/>
  <c r="K294" i="10"/>
  <c r="J294" i="10"/>
  <c r="I294" i="10"/>
  <c r="H294" i="10"/>
  <c r="F294" i="10"/>
  <c r="D294" i="10"/>
  <c r="C294" i="10"/>
  <c r="B294" i="10"/>
  <c r="AC293" i="10"/>
  <c r="Z293" i="10"/>
  <c r="Y293" i="10"/>
  <c r="X293" i="10"/>
  <c r="W293" i="10"/>
  <c r="U293" i="10"/>
  <c r="S293" i="10"/>
  <c r="R293" i="10"/>
  <c r="Q293" i="10"/>
  <c r="P293" i="10"/>
  <c r="O293" i="10"/>
  <c r="N293" i="10"/>
  <c r="M293" i="10"/>
  <c r="L293" i="10"/>
  <c r="K293" i="10"/>
  <c r="J293" i="10"/>
  <c r="I293" i="10"/>
  <c r="H293" i="10"/>
  <c r="F293" i="10"/>
  <c r="D293" i="10"/>
  <c r="C293" i="10"/>
  <c r="B293" i="10"/>
  <c r="AC292" i="10"/>
  <c r="Z292" i="10"/>
  <c r="Y292" i="10"/>
  <c r="X292" i="10"/>
  <c r="W292" i="10"/>
  <c r="U292" i="10"/>
  <c r="S292" i="10"/>
  <c r="R292" i="10"/>
  <c r="Q292" i="10"/>
  <c r="P292" i="10"/>
  <c r="O292" i="10"/>
  <c r="N292" i="10"/>
  <c r="M292" i="10"/>
  <c r="L292" i="10"/>
  <c r="K292" i="10"/>
  <c r="J292" i="10"/>
  <c r="I292" i="10"/>
  <c r="H292" i="10"/>
  <c r="F292" i="10"/>
  <c r="D292" i="10"/>
  <c r="C292" i="10"/>
  <c r="B292" i="10"/>
  <c r="AC291" i="10"/>
  <c r="Z291" i="10"/>
  <c r="Y291" i="10"/>
  <c r="X291" i="10"/>
  <c r="W291" i="10"/>
  <c r="U291" i="10"/>
  <c r="S291" i="10"/>
  <c r="R291" i="10"/>
  <c r="Q291" i="10"/>
  <c r="P291" i="10"/>
  <c r="O291" i="10"/>
  <c r="N291" i="10"/>
  <c r="M291" i="10"/>
  <c r="L291" i="10"/>
  <c r="K291" i="10"/>
  <c r="J291" i="10"/>
  <c r="I291" i="10"/>
  <c r="H291" i="10"/>
  <c r="F291" i="10"/>
  <c r="D291" i="10"/>
  <c r="C291" i="10"/>
  <c r="B291" i="10"/>
  <c r="AC290" i="10"/>
  <c r="Z290" i="10"/>
  <c r="Y290" i="10"/>
  <c r="X290" i="10"/>
  <c r="W290" i="10"/>
  <c r="U290" i="10"/>
  <c r="S290" i="10"/>
  <c r="R290" i="10"/>
  <c r="Q290" i="10"/>
  <c r="P290" i="10"/>
  <c r="O290" i="10"/>
  <c r="N290" i="10"/>
  <c r="M290" i="10"/>
  <c r="L290" i="10"/>
  <c r="K290" i="10"/>
  <c r="J290" i="10"/>
  <c r="I290" i="10"/>
  <c r="H290" i="10"/>
  <c r="F290" i="10"/>
  <c r="D290" i="10"/>
  <c r="C290" i="10"/>
  <c r="B290" i="10"/>
  <c r="AC289" i="10"/>
  <c r="Z289" i="10"/>
  <c r="Y289" i="10"/>
  <c r="X289" i="10"/>
  <c r="W289" i="10"/>
  <c r="V289" i="10"/>
  <c r="U289" i="10"/>
  <c r="T289" i="10"/>
  <c r="S289" i="10"/>
  <c r="R289" i="10"/>
  <c r="Q289" i="10"/>
  <c r="P289" i="10"/>
  <c r="O289" i="10"/>
  <c r="N289" i="10"/>
  <c r="M289" i="10"/>
  <c r="L289" i="10"/>
  <c r="K289" i="10"/>
  <c r="J289" i="10"/>
  <c r="I289" i="10"/>
  <c r="H289" i="10"/>
  <c r="F289" i="10"/>
  <c r="D289" i="10"/>
  <c r="C289" i="10"/>
  <c r="B289" i="10"/>
  <c r="AC288" i="10"/>
  <c r="Z288" i="10"/>
  <c r="Y288" i="10"/>
  <c r="X288" i="10"/>
  <c r="W288" i="10"/>
  <c r="V288" i="10"/>
  <c r="U288" i="10"/>
  <c r="T288" i="10"/>
  <c r="S288" i="10"/>
  <c r="R288" i="10"/>
  <c r="Q288" i="10"/>
  <c r="P288" i="10"/>
  <c r="O288" i="10"/>
  <c r="N288" i="10"/>
  <c r="M288" i="10"/>
  <c r="L288" i="10"/>
  <c r="K288" i="10"/>
  <c r="J288" i="10"/>
  <c r="I288" i="10"/>
  <c r="H288" i="10"/>
  <c r="F288" i="10"/>
  <c r="D288" i="10"/>
  <c r="C288" i="10"/>
  <c r="B288" i="10"/>
  <c r="AC287" i="10"/>
  <c r="Z287" i="10"/>
  <c r="Y287" i="10"/>
  <c r="X287" i="10"/>
  <c r="W287" i="10"/>
  <c r="U287" i="10"/>
  <c r="S287" i="10"/>
  <c r="R287" i="10"/>
  <c r="Q287" i="10"/>
  <c r="P287" i="10"/>
  <c r="O287" i="10"/>
  <c r="N287" i="10"/>
  <c r="M287" i="10"/>
  <c r="L287" i="10"/>
  <c r="K287" i="10"/>
  <c r="J287" i="10"/>
  <c r="I287" i="10"/>
  <c r="H287" i="10"/>
  <c r="F287" i="10"/>
  <c r="D287" i="10"/>
  <c r="C287" i="10"/>
  <c r="B287" i="10"/>
  <c r="AC286" i="10"/>
  <c r="Z286" i="10"/>
  <c r="Y286" i="10"/>
  <c r="X286" i="10"/>
  <c r="W286" i="10"/>
  <c r="U286" i="10"/>
  <c r="S286" i="10"/>
  <c r="R286" i="10"/>
  <c r="Q286" i="10"/>
  <c r="P286" i="10"/>
  <c r="O286" i="10"/>
  <c r="N286" i="10"/>
  <c r="M286" i="10"/>
  <c r="L286" i="10"/>
  <c r="K286" i="10"/>
  <c r="J286" i="10"/>
  <c r="I286" i="10"/>
  <c r="H286" i="10"/>
  <c r="F286" i="10"/>
  <c r="D286" i="10"/>
  <c r="C286" i="10"/>
  <c r="B286" i="10"/>
  <c r="AC285" i="10"/>
  <c r="Z285" i="10"/>
  <c r="Y285" i="10"/>
  <c r="X285" i="10"/>
  <c r="W285" i="10"/>
  <c r="U285" i="10"/>
  <c r="S285" i="10"/>
  <c r="R285" i="10"/>
  <c r="Q285" i="10"/>
  <c r="P285" i="10"/>
  <c r="O285" i="10"/>
  <c r="N285" i="10"/>
  <c r="M285" i="10"/>
  <c r="L285" i="10"/>
  <c r="K285" i="10"/>
  <c r="J285" i="10"/>
  <c r="I285" i="10"/>
  <c r="H285" i="10"/>
  <c r="F285" i="10"/>
  <c r="D285" i="10"/>
  <c r="C285" i="10"/>
  <c r="B285" i="10"/>
  <c r="AC284" i="10"/>
  <c r="Z284" i="10"/>
  <c r="Y284" i="10"/>
  <c r="X284" i="10"/>
  <c r="W284" i="10"/>
  <c r="U284" i="10"/>
  <c r="S284" i="10"/>
  <c r="R284" i="10"/>
  <c r="Q284" i="10"/>
  <c r="P284" i="10"/>
  <c r="O284" i="10"/>
  <c r="N284" i="10"/>
  <c r="M284" i="10"/>
  <c r="L284" i="10"/>
  <c r="K284" i="10"/>
  <c r="J284" i="10"/>
  <c r="I284" i="10"/>
  <c r="H284" i="10"/>
  <c r="F284" i="10"/>
  <c r="D284" i="10"/>
  <c r="C284" i="10"/>
  <c r="B284" i="10"/>
  <c r="AC283" i="10"/>
  <c r="Z283" i="10"/>
  <c r="Y283" i="10"/>
  <c r="X283" i="10"/>
  <c r="W283" i="10"/>
  <c r="U283" i="10"/>
  <c r="S283" i="10"/>
  <c r="R283" i="10"/>
  <c r="Q283" i="10"/>
  <c r="P283" i="10"/>
  <c r="O283" i="10"/>
  <c r="N283" i="10"/>
  <c r="M283" i="10"/>
  <c r="L283" i="10"/>
  <c r="K283" i="10"/>
  <c r="J283" i="10"/>
  <c r="I283" i="10"/>
  <c r="H283" i="10"/>
  <c r="F283" i="10"/>
  <c r="D283" i="10"/>
  <c r="C283" i="10"/>
  <c r="B283" i="10"/>
  <c r="AC282" i="10"/>
  <c r="Z282" i="10"/>
  <c r="Y282" i="10"/>
  <c r="X282" i="10"/>
  <c r="W282" i="10"/>
  <c r="U282" i="10"/>
  <c r="S282" i="10"/>
  <c r="R282" i="10"/>
  <c r="Q282" i="10"/>
  <c r="P282" i="10"/>
  <c r="O282" i="10"/>
  <c r="N282" i="10"/>
  <c r="M282" i="10"/>
  <c r="L282" i="10"/>
  <c r="K282" i="10"/>
  <c r="J282" i="10"/>
  <c r="I282" i="10"/>
  <c r="H282" i="10"/>
  <c r="F282" i="10"/>
  <c r="D282" i="10"/>
  <c r="C282" i="10"/>
  <c r="B282" i="10"/>
  <c r="AC281" i="10"/>
  <c r="Z281" i="10"/>
  <c r="Y281" i="10"/>
  <c r="X281" i="10"/>
  <c r="W281" i="10"/>
  <c r="U281" i="10"/>
  <c r="S281" i="10"/>
  <c r="R281" i="10"/>
  <c r="Q281" i="10"/>
  <c r="P281" i="10"/>
  <c r="O281" i="10"/>
  <c r="N281" i="10"/>
  <c r="M281" i="10"/>
  <c r="L281" i="10"/>
  <c r="K281" i="10"/>
  <c r="J281" i="10"/>
  <c r="I281" i="10"/>
  <c r="H281" i="10"/>
  <c r="F281" i="10"/>
  <c r="D281" i="10"/>
  <c r="C281" i="10"/>
  <c r="B281" i="10"/>
  <c r="AC280" i="10"/>
  <c r="Z280" i="10"/>
  <c r="Y280" i="10"/>
  <c r="X280" i="10"/>
  <c r="W280" i="10"/>
  <c r="U280" i="10"/>
  <c r="S280" i="10"/>
  <c r="R280" i="10"/>
  <c r="Q280" i="10"/>
  <c r="P280" i="10"/>
  <c r="O280" i="10"/>
  <c r="N280" i="10"/>
  <c r="M280" i="10"/>
  <c r="L280" i="10"/>
  <c r="K280" i="10"/>
  <c r="J280" i="10"/>
  <c r="I280" i="10"/>
  <c r="H280" i="10"/>
  <c r="F280" i="10"/>
  <c r="D280" i="10"/>
  <c r="C280" i="10"/>
  <c r="B280" i="10"/>
  <c r="AC279" i="10"/>
  <c r="Z279" i="10"/>
  <c r="Y279" i="10"/>
  <c r="X279" i="10"/>
  <c r="W279" i="10"/>
  <c r="U279" i="10"/>
  <c r="S279" i="10"/>
  <c r="R279" i="10"/>
  <c r="Q279" i="10"/>
  <c r="P279" i="10"/>
  <c r="O279" i="10"/>
  <c r="N279" i="10"/>
  <c r="M279" i="10"/>
  <c r="L279" i="10"/>
  <c r="K279" i="10"/>
  <c r="J279" i="10"/>
  <c r="I279" i="10"/>
  <c r="H279" i="10"/>
  <c r="F279" i="10"/>
  <c r="D279" i="10"/>
  <c r="C279" i="10"/>
  <c r="B279" i="10"/>
  <c r="AC278" i="10"/>
  <c r="Z278" i="10"/>
  <c r="Y278" i="10"/>
  <c r="X278" i="10"/>
  <c r="W278" i="10"/>
  <c r="U278" i="10"/>
  <c r="S278" i="10"/>
  <c r="R278" i="10"/>
  <c r="Q278" i="10"/>
  <c r="P278" i="10"/>
  <c r="O278" i="10"/>
  <c r="N278" i="10"/>
  <c r="M278" i="10"/>
  <c r="L278" i="10"/>
  <c r="K278" i="10"/>
  <c r="J278" i="10"/>
  <c r="I278" i="10"/>
  <c r="H278" i="10"/>
  <c r="F278" i="10"/>
  <c r="D278" i="10"/>
  <c r="C278" i="10"/>
  <c r="B278" i="10"/>
  <c r="AC277" i="10"/>
  <c r="Z277" i="10"/>
  <c r="Y277" i="10"/>
  <c r="X277" i="10"/>
  <c r="W277" i="10"/>
  <c r="U277" i="10"/>
  <c r="S277" i="10"/>
  <c r="R277" i="10"/>
  <c r="Q277" i="10"/>
  <c r="P277" i="10"/>
  <c r="O277" i="10"/>
  <c r="N277" i="10"/>
  <c r="M277" i="10"/>
  <c r="L277" i="10"/>
  <c r="K277" i="10"/>
  <c r="J277" i="10"/>
  <c r="I277" i="10"/>
  <c r="H277" i="10"/>
  <c r="F277" i="10"/>
  <c r="D277" i="10"/>
  <c r="C277" i="10"/>
  <c r="B277" i="10"/>
  <c r="AC276" i="10"/>
  <c r="Z276" i="10"/>
  <c r="Y276" i="10"/>
  <c r="X276" i="10"/>
  <c r="W276" i="10"/>
  <c r="U276" i="10"/>
  <c r="S276" i="10"/>
  <c r="R276" i="10"/>
  <c r="Q276" i="10"/>
  <c r="P276" i="10"/>
  <c r="O276" i="10"/>
  <c r="N276" i="10"/>
  <c r="M276" i="10"/>
  <c r="L276" i="10"/>
  <c r="K276" i="10"/>
  <c r="J276" i="10"/>
  <c r="I276" i="10"/>
  <c r="H276" i="10"/>
  <c r="F276" i="10"/>
  <c r="D276" i="10"/>
  <c r="C276" i="10"/>
  <c r="B276" i="10"/>
  <c r="AC275" i="10"/>
  <c r="Z275" i="10"/>
  <c r="Y275" i="10"/>
  <c r="X275" i="10"/>
  <c r="W275" i="10"/>
  <c r="U275" i="10"/>
  <c r="S275" i="10"/>
  <c r="R275" i="10"/>
  <c r="Q275" i="10"/>
  <c r="P275" i="10"/>
  <c r="O275" i="10"/>
  <c r="N275" i="10"/>
  <c r="M275" i="10"/>
  <c r="L275" i="10"/>
  <c r="K275" i="10"/>
  <c r="J275" i="10"/>
  <c r="I275" i="10"/>
  <c r="H275" i="10"/>
  <c r="F275" i="10"/>
  <c r="D275" i="10"/>
  <c r="C275" i="10"/>
  <c r="B275" i="10"/>
  <c r="AC274" i="10"/>
  <c r="Z274" i="10"/>
  <c r="Y274" i="10"/>
  <c r="X274" i="10"/>
  <c r="W274" i="10"/>
  <c r="U274" i="10"/>
  <c r="S274" i="10"/>
  <c r="R274" i="10"/>
  <c r="Q274" i="10"/>
  <c r="P274" i="10"/>
  <c r="O274" i="10"/>
  <c r="N274" i="10"/>
  <c r="M274" i="10"/>
  <c r="L274" i="10"/>
  <c r="K274" i="10"/>
  <c r="J274" i="10"/>
  <c r="I274" i="10"/>
  <c r="H274" i="10"/>
  <c r="F274" i="10"/>
  <c r="D274" i="10"/>
  <c r="C274" i="10"/>
  <c r="B274" i="10"/>
  <c r="AC273" i="10"/>
  <c r="Z273" i="10"/>
  <c r="Y273" i="10"/>
  <c r="X273" i="10"/>
  <c r="W273" i="10"/>
  <c r="U273" i="10"/>
  <c r="S273" i="10"/>
  <c r="R273" i="10"/>
  <c r="Q273" i="10"/>
  <c r="P273" i="10"/>
  <c r="O273" i="10"/>
  <c r="N273" i="10"/>
  <c r="M273" i="10"/>
  <c r="L273" i="10"/>
  <c r="K273" i="10"/>
  <c r="J273" i="10"/>
  <c r="I273" i="10"/>
  <c r="H273" i="10"/>
  <c r="F273" i="10"/>
  <c r="D273" i="10"/>
  <c r="C273" i="10"/>
  <c r="B273" i="10"/>
  <c r="AC272" i="10"/>
  <c r="Z272" i="10"/>
  <c r="Y272" i="10"/>
  <c r="X272" i="10"/>
  <c r="W272" i="10"/>
  <c r="U272" i="10"/>
  <c r="S272" i="10"/>
  <c r="R272" i="10"/>
  <c r="Q272" i="10"/>
  <c r="P272" i="10"/>
  <c r="O272" i="10"/>
  <c r="N272" i="10"/>
  <c r="M272" i="10"/>
  <c r="L272" i="10"/>
  <c r="K272" i="10"/>
  <c r="J272" i="10"/>
  <c r="I272" i="10"/>
  <c r="H272" i="10"/>
  <c r="F272" i="10"/>
  <c r="D272" i="10"/>
  <c r="C272" i="10"/>
  <c r="B272" i="10"/>
  <c r="AC271" i="10"/>
  <c r="Z271" i="10"/>
  <c r="Y271" i="10"/>
  <c r="X271" i="10"/>
  <c r="W271" i="10"/>
  <c r="U271" i="10"/>
  <c r="S271" i="10"/>
  <c r="R271" i="10"/>
  <c r="Q271" i="10"/>
  <c r="P271" i="10"/>
  <c r="O271" i="10"/>
  <c r="N271" i="10"/>
  <c r="M271" i="10"/>
  <c r="L271" i="10"/>
  <c r="K271" i="10"/>
  <c r="J271" i="10"/>
  <c r="I271" i="10"/>
  <c r="H271" i="10"/>
  <c r="F271" i="10"/>
  <c r="D271" i="10"/>
  <c r="C271" i="10"/>
  <c r="B271" i="10"/>
  <c r="AC270" i="10"/>
  <c r="Z270" i="10"/>
  <c r="Y270" i="10"/>
  <c r="X270" i="10"/>
  <c r="W270" i="10"/>
  <c r="U270" i="10"/>
  <c r="S270" i="10"/>
  <c r="R270" i="10"/>
  <c r="Q270" i="10"/>
  <c r="P270" i="10"/>
  <c r="O270" i="10"/>
  <c r="N270" i="10"/>
  <c r="M270" i="10"/>
  <c r="L270" i="10"/>
  <c r="K270" i="10"/>
  <c r="J270" i="10"/>
  <c r="I270" i="10"/>
  <c r="H270" i="10"/>
  <c r="F270" i="10"/>
  <c r="D270" i="10"/>
  <c r="C270" i="10"/>
  <c r="B270" i="10"/>
  <c r="AC269" i="10"/>
  <c r="Z269" i="10"/>
  <c r="Y269" i="10"/>
  <c r="X269" i="10"/>
  <c r="W269" i="10"/>
  <c r="U269" i="10"/>
  <c r="S269" i="10"/>
  <c r="R269" i="10"/>
  <c r="Q269" i="10"/>
  <c r="P269" i="10"/>
  <c r="O269" i="10"/>
  <c r="N269" i="10"/>
  <c r="M269" i="10"/>
  <c r="L269" i="10"/>
  <c r="K269" i="10"/>
  <c r="J269" i="10"/>
  <c r="I269" i="10"/>
  <c r="H269" i="10"/>
  <c r="F269" i="10"/>
  <c r="D269" i="10"/>
  <c r="C269" i="10"/>
  <c r="B269" i="10"/>
  <c r="AC268" i="10"/>
  <c r="Z268" i="10"/>
  <c r="Y268" i="10"/>
  <c r="X268" i="10"/>
  <c r="W268" i="10"/>
  <c r="U268" i="10"/>
  <c r="S268" i="10"/>
  <c r="R268" i="10"/>
  <c r="Q268" i="10"/>
  <c r="P268" i="10"/>
  <c r="O268" i="10"/>
  <c r="N268" i="10"/>
  <c r="M268" i="10"/>
  <c r="L268" i="10"/>
  <c r="K268" i="10"/>
  <c r="J268" i="10"/>
  <c r="I268" i="10"/>
  <c r="H268" i="10"/>
  <c r="F268" i="10"/>
  <c r="D268" i="10"/>
  <c r="C268" i="10"/>
  <c r="B268" i="10"/>
  <c r="AC267" i="10"/>
  <c r="Z267" i="10"/>
  <c r="Y267" i="10"/>
  <c r="X267" i="10"/>
  <c r="W267" i="10"/>
  <c r="U267" i="10"/>
  <c r="S267" i="10"/>
  <c r="R267" i="10"/>
  <c r="Q267" i="10"/>
  <c r="P267" i="10"/>
  <c r="O267" i="10"/>
  <c r="N267" i="10"/>
  <c r="M267" i="10"/>
  <c r="L267" i="10"/>
  <c r="K267" i="10"/>
  <c r="J267" i="10"/>
  <c r="I267" i="10"/>
  <c r="H267" i="10"/>
  <c r="F267" i="10"/>
  <c r="D267" i="10"/>
  <c r="C267" i="10"/>
  <c r="B267" i="10"/>
  <c r="AC266" i="10"/>
  <c r="Z266" i="10"/>
  <c r="Y266" i="10"/>
  <c r="X266" i="10"/>
  <c r="W266" i="10"/>
  <c r="U266" i="10"/>
  <c r="S266" i="10"/>
  <c r="R266" i="10"/>
  <c r="Q266" i="10"/>
  <c r="P266" i="10"/>
  <c r="O266" i="10"/>
  <c r="N266" i="10"/>
  <c r="M266" i="10"/>
  <c r="L266" i="10"/>
  <c r="K266" i="10"/>
  <c r="J266" i="10"/>
  <c r="I266" i="10"/>
  <c r="H266" i="10"/>
  <c r="F266" i="10"/>
  <c r="D266" i="10"/>
  <c r="C266" i="10"/>
  <c r="B266" i="10"/>
  <c r="AC265" i="10"/>
  <c r="Z265" i="10"/>
  <c r="Y265" i="10"/>
  <c r="X265" i="10"/>
  <c r="W265" i="10"/>
  <c r="U265" i="10"/>
  <c r="S265" i="10"/>
  <c r="R265" i="10"/>
  <c r="Q265" i="10"/>
  <c r="P265" i="10"/>
  <c r="O265" i="10"/>
  <c r="N265" i="10"/>
  <c r="M265" i="10"/>
  <c r="L265" i="10"/>
  <c r="K265" i="10"/>
  <c r="J265" i="10"/>
  <c r="I265" i="10"/>
  <c r="H265" i="10"/>
  <c r="F265" i="10"/>
  <c r="D265" i="10"/>
  <c r="C265" i="10"/>
  <c r="B265" i="10"/>
  <c r="AC264" i="10"/>
  <c r="Z264" i="10"/>
  <c r="Y264" i="10"/>
  <c r="X264" i="10"/>
  <c r="W264" i="10"/>
  <c r="U264" i="10"/>
  <c r="S264" i="10"/>
  <c r="R264" i="10"/>
  <c r="Q264" i="10"/>
  <c r="P264" i="10"/>
  <c r="O264" i="10"/>
  <c r="N264" i="10"/>
  <c r="M264" i="10"/>
  <c r="L264" i="10"/>
  <c r="K264" i="10"/>
  <c r="J264" i="10"/>
  <c r="I264" i="10"/>
  <c r="H264" i="10"/>
  <c r="F264" i="10"/>
  <c r="D264" i="10"/>
  <c r="C264" i="10"/>
  <c r="B264" i="10"/>
  <c r="AC263" i="10"/>
  <c r="Z263" i="10"/>
  <c r="Y263" i="10"/>
  <c r="X263" i="10"/>
  <c r="W263" i="10"/>
  <c r="U263" i="10"/>
  <c r="S263" i="10"/>
  <c r="R263" i="10"/>
  <c r="Q263" i="10"/>
  <c r="P263" i="10"/>
  <c r="O263" i="10"/>
  <c r="N263" i="10"/>
  <c r="M263" i="10"/>
  <c r="L263" i="10"/>
  <c r="K263" i="10"/>
  <c r="J263" i="10"/>
  <c r="I263" i="10"/>
  <c r="H263" i="10"/>
  <c r="F263" i="10"/>
  <c r="D263" i="10"/>
  <c r="C263" i="10"/>
  <c r="B263" i="10"/>
  <c r="AC262" i="10"/>
  <c r="Z262" i="10"/>
  <c r="Y262" i="10"/>
  <c r="X262" i="10"/>
  <c r="W262" i="10"/>
  <c r="V262" i="10"/>
  <c r="U262" i="10"/>
  <c r="T262" i="10"/>
  <c r="S262" i="10"/>
  <c r="R262" i="10"/>
  <c r="Q262" i="10"/>
  <c r="P262" i="10"/>
  <c r="O262" i="10"/>
  <c r="N262" i="10"/>
  <c r="M262" i="10"/>
  <c r="L262" i="10"/>
  <c r="K262" i="10"/>
  <c r="J262" i="10"/>
  <c r="I262" i="10"/>
  <c r="H262" i="10"/>
  <c r="F262" i="10"/>
  <c r="D262" i="10"/>
  <c r="C262" i="10"/>
  <c r="B262" i="10"/>
  <c r="AC261" i="10"/>
  <c r="Z261" i="10"/>
  <c r="Y261" i="10"/>
  <c r="X261" i="10"/>
  <c r="W261" i="10"/>
  <c r="V261" i="10"/>
  <c r="U261" i="10"/>
  <c r="T261" i="10"/>
  <c r="S261" i="10"/>
  <c r="R261" i="10"/>
  <c r="Q261" i="10"/>
  <c r="P261" i="10"/>
  <c r="O261" i="10"/>
  <c r="N261" i="10"/>
  <c r="M261" i="10"/>
  <c r="L261" i="10"/>
  <c r="K261" i="10"/>
  <c r="J261" i="10"/>
  <c r="I261" i="10"/>
  <c r="H261" i="10"/>
  <c r="F261" i="10"/>
  <c r="D261" i="10"/>
  <c r="C261" i="10"/>
  <c r="B261" i="10"/>
  <c r="AC260" i="10"/>
  <c r="Z260" i="10"/>
  <c r="Y260" i="10"/>
  <c r="X260" i="10"/>
  <c r="W260" i="10"/>
  <c r="U260" i="10"/>
  <c r="S260" i="10"/>
  <c r="R260" i="10"/>
  <c r="Q260" i="10"/>
  <c r="P260" i="10"/>
  <c r="O260" i="10"/>
  <c r="N260" i="10"/>
  <c r="M260" i="10"/>
  <c r="L260" i="10"/>
  <c r="K260" i="10"/>
  <c r="J260" i="10"/>
  <c r="I260" i="10"/>
  <c r="H260" i="10"/>
  <c r="F260" i="10"/>
  <c r="D260" i="10"/>
  <c r="C260" i="10"/>
  <c r="B260" i="10"/>
  <c r="AC259" i="10"/>
  <c r="Z259" i="10"/>
  <c r="Y259" i="10"/>
  <c r="X259" i="10"/>
  <c r="W259" i="10"/>
  <c r="U259" i="10"/>
  <c r="S259" i="10"/>
  <c r="R259" i="10"/>
  <c r="Q259" i="10"/>
  <c r="P259" i="10"/>
  <c r="O259" i="10"/>
  <c r="N259" i="10"/>
  <c r="M259" i="10"/>
  <c r="L259" i="10"/>
  <c r="K259" i="10"/>
  <c r="J259" i="10"/>
  <c r="I259" i="10"/>
  <c r="H259" i="10"/>
  <c r="F259" i="10"/>
  <c r="D259" i="10"/>
  <c r="C259" i="10"/>
  <c r="B259" i="10"/>
  <c r="AC258" i="10"/>
  <c r="Z258" i="10"/>
  <c r="Y258" i="10"/>
  <c r="X258" i="10"/>
  <c r="W258" i="10"/>
  <c r="U258" i="10"/>
  <c r="S258" i="10"/>
  <c r="R258" i="10"/>
  <c r="Q258" i="10"/>
  <c r="P258" i="10"/>
  <c r="O258" i="10"/>
  <c r="N258" i="10"/>
  <c r="M258" i="10"/>
  <c r="L258" i="10"/>
  <c r="K258" i="10"/>
  <c r="J258" i="10"/>
  <c r="I258" i="10"/>
  <c r="H258" i="10"/>
  <c r="F258" i="10"/>
  <c r="D258" i="10"/>
  <c r="C258" i="10"/>
  <c r="B258" i="10"/>
  <c r="AC257" i="10"/>
  <c r="Z257" i="10"/>
  <c r="Y257" i="10"/>
  <c r="X257" i="10"/>
  <c r="W257" i="10"/>
  <c r="U257" i="10"/>
  <c r="S257" i="10"/>
  <c r="R257" i="10"/>
  <c r="Q257" i="10"/>
  <c r="P257" i="10"/>
  <c r="O257" i="10"/>
  <c r="N257" i="10"/>
  <c r="M257" i="10"/>
  <c r="L257" i="10"/>
  <c r="K257" i="10"/>
  <c r="J257" i="10"/>
  <c r="I257" i="10"/>
  <c r="H257" i="10"/>
  <c r="F257" i="10"/>
  <c r="D257" i="10"/>
  <c r="C257" i="10"/>
  <c r="B257" i="10"/>
  <c r="AC256" i="10"/>
  <c r="Z256" i="10"/>
  <c r="Y256" i="10"/>
  <c r="X256" i="10"/>
  <c r="W256" i="10"/>
  <c r="U256" i="10"/>
  <c r="S256" i="10"/>
  <c r="R256" i="10"/>
  <c r="Q256" i="10"/>
  <c r="P256" i="10"/>
  <c r="O256" i="10"/>
  <c r="N256" i="10"/>
  <c r="M256" i="10"/>
  <c r="L256" i="10"/>
  <c r="K256" i="10"/>
  <c r="J256" i="10"/>
  <c r="I256" i="10"/>
  <c r="H256" i="10"/>
  <c r="F256" i="10"/>
  <c r="D256" i="10"/>
  <c r="C256" i="10"/>
  <c r="B256" i="10"/>
  <c r="AC255" i="10"/>
  <c r="Z255" i="10"/>
  <c r="Y255" i="10"/>
  <c r="X255" i="10"/>
  <c r="W255" i="10"/>
  <c r="U255" i="10"/>
  <c r="S255" i="10"/>
  <c r="R255" i="10"/>
  <c r="Q255" i="10"/>
  <c r="P255" i="10"/>
  <c r="O255" i="10"/>
  <c r="N255" i="10"/>
  <c r="M255" i="10"/>
  <c r="L255" i="10"/>
  <c r="K255" i="10"/>
  <c r="J255" i="10"/>
  <c r="I255" i="10"/>
  <c r="H255" i="10"/>
  <c r="F255" i="10"/>
  <c r="D255" i="10"/>
  <c r="C255" i="10"/>
  <c r="B255" i="10"/>
  <c r="AC254" i="10"/>
  <c r="Z254" i="10"/>
  <c r="Y254" i="10"/>
  <c r="X254" i="10"/>
  <c r="W254" i="10"/>
  <c r="U254" i="10"/>
  <c r="S254" i="10"/>
  <c r="R254" i="10"/>
  <c r="Q254" i="10"/>
  <c r="P254" i="10"/>
  <c r="O254" i="10"/>
  <c r="N254" i="10"/>
  <c r="M254" i="10"/>
  <c r="L254" i="10"/>
  <c r="K254" i="10"/>
  <c r="J254" i="10"/>
  <c r="I254" i="10"/>
  <c r="H254" i="10"/>
  <c r="F254" i="10"/>
  <c r="D254" i="10"/>
  <c r="C254" i="10"/>
  <c r="B254" i="10"/>
  <c r="AC253" i="10"/>
  <c r="Z253" i="10"/>
  <c r="Y253" i="10"/>
  <c r="X253" i="10"/>
  <c r="W253" i="10"/>
  <c r="U253" i="10"/>
  <c r="S253" i="10"/>
  <c r="R253" i="10"/>
  <c r="Q253" i="10"/>
  <c r="P253" i="10"/>
  <c r="O253" i="10"/>
  <c r="N253" i="10"/>
  <c r="M253" i="10"/>
  <c r="L253" i="10"/>
  <c r="K253" i="10"/>
  <c r="J253" i="10"/>
  <c r="I253" i="10"/>
  <c r="H253" i="10"/>
  <c r="F253" i="10"/>
  <c r="D253" i="10"/>
  <c r="C253" i="10"/>
  <c r="B253" i="10"/>
  <c r="AC252" i="10"/>
  <c r="Z252" i="10"/>
  <c r="Y252" i="10"/>
  <c r="X252" i="10"/>
  <c r="W252" i="10"/>
  <c r="U252" i="10"/>
  <c r="S252" i="10"/>
  <c r="R252" i="10"/>
  <c r="Q252" i="10"/>
  <c r="P252" i="10"/>
  <c r="O252" i="10"/>
  <c r="N252" i="10"/>
  <c r="M252" i="10"/>
  <c r="L252" i="10"/>
  <c r="K252" i="10"/>
  <c r="J252" i="10"/>
  <c r="I252" i="10"/>
  <c r="H252" i="10"/>
  <c r="F252" i="10"/>
  <c r="D252" i="10"/>
  <c r="C252" i="10"/>
  <c r="B252" i="10"/>
  <c r="AC251" i="10"/>
  <c r="Z251" i="10"/>
  <c r="Y251" i="10"/>
  <c r="X251" i="10"/>
  <c r="W251" i="10"/>
  <c r="U251" i="10"/>
  <c r="S251" i="10"/>
  <c r="R251" i="10"/>
  <c r="Q251" i="10"/>
  <c r="P251" i="10"/>
  <c r="O251" i="10"/>
  <c r="N251" i="10"/>
  <c r="M251" i="10"/>
  <c r="L251" i="10"/>
  <c r="K251" i="10"/>
  <c r="J251" i="10"/>
  <c r="I251" i="10"/>
  <c r="H251" i="10"/>
  <c r="F251" i="10"/>
  <c r="D251" i="10"/>
  <c r="C251" i="10"/>
  <c r="B251" i="10"/>
  <c r="AC250" i="10"/>
  <c r="Z250" i="10"/>
  <c r="Y250" i="10"/>
  <c r="X250" i="10"/>
  <c r="W250" i="10"/>
  <c r="U250" i="10"/>
  <c r="S250" i="10"/>
  <c r="R250" i="10"/>
  <c r="Q250" i="10"/>
  <c r="P250" i="10"/>
  <c r="O250" i="10"/>
  <c r="N250" i="10"/>
  <c r="M250" i="10"/>
  <c r="L250" i="10"/>
  <c r="K250" i="10"/>
  <c r="J250" i="10"/>
  <c r="I250" i="10"/>
  <c r="H250" i="10"/>
  <c r="F250" i="10"/>
  <c r="D250" i="10"/>
  <c r="C250" i="10"/>
  <c r="B250" i="10"/>
  <c r="AC249" i="10"/>
  <c r="Z249" i="10"/>
  <c r="Y249" i="10"/>
  <c r="X249" i="10"/>
  <c r="W249" i="10"/>
  <c r="U249" i="10"/>
  <c r="S249" i="10"/>
  <c r="R249" i="10"/>
  <c r="Q249" i="10"/>
  <c r="P249" i="10"/>
  <c r="O249" i="10"/>
  <c r="N249" i="10"/>
  <c r="M249" i="10"/>
  <c r="L249" i="10"/>
  <c r="K249" i="10"/>
  <c r="J249" i="10"/>
  <c r="I249" i="10"/>
  <c r="H249" i="10"/>
  <c r="F249" i="10"/>
  <c r="D249" i="10"/>
  <c r="C249" i="10"/>
  <c r="B249" i="10"/>
  <c r="AC248" i="10"/>
  <c r="Z248" i="10"/>
  <c r="Y248" i="10"/>
  <c r="X248" i="10"/>
  <c r="W248" i="10"/>
  <c r="U248" i="10"/>
  <c r="S248" i="10"/>
  <c r="R248" i="10"/>
  <c r="Q248" i="10"/>
  <c r="P248" i="10"/>
  <c r="O248" i="10"/>
  <c r="N248" i="10"/>
  <c r="M248" i="10"/>
  <c r="L248" i="10"/>
  <c r="K248" i="10"/>
  <c r="J248" i="10"/>
  <c r="I248" i="10"/>
  <c r="H248" i="10"/>
  <c r="F248" i="10"/>
  <c r="D248" i="10"/>
  <c r="C248" i="10"/>
  <c r="B248" i="10"/>
  <c r="AC247" i="10"/>
  <c r="Z247" i="10"/>
  <c r="Y247" i="10"/>
  <c r="X247" i="10"/>
  <c r="W247" i="10"/>
  <c r="U247" i="10"/>
  <c r="S247" i="10"/>
  <c r="R247" i="10"/>
  <c r="Q247" i="10"/>
  <c r="P247" i="10"/>
  <c r="O247" i="10"/>
  <c r="N247" i="10"/>
  <c r="M247" i="10"/>
  <c r="L247" i="10"/>
  <c r="K247" i="10"/>
  <c r="J247" i="10"/>
  <c r="I247" i="10"/>
  <c r="H247" i="10"/>
  <c r="F247" i="10"/>
  <c r="D247" i="10"/>
  <c r="C247" i="10"/>
  <c r="B247" i="10"/>
  <c r="AC246" i="10"/>
  <c r="Z246" i="10"/>
  <c r="Y246" i="10"/>
  <c r="X246" i="10"/>
  <c r="W246" i="10"/>
  <c r="U246" i="10"/>
  <c r="S246" i="10"/>
  <c r="R246" i="10"/>
  <c r="Q246" i="10"/>
  <c r="P246" i="10"/>
  <c r="O246" i="10"/>
  <c r="N246" i="10"/>
  <c r="M246" i="10"/>
  <c r="L246" i="10"/>
  <c r="K246" i="10"/>
  <c r="J246" i="10"/>
  <c r="I246" i="10"/>
  <c r="H246" i="10"/>
  <c r="F246" i="10"/>
  <c r="D246" i="10"/>
  <c r="C246" i="10"/>
  <c r="B246" i="10"/>
  <c r="AC245" i="10"/>
  <c r="Z245" i="10"/>
  <c r="Y245" i="10"/>
  <c r="X245" i="10"/>
  <c r="W245" i="10"/>
  <c r="U245" i="10"/>
  <c r="S245" i="10"/>
  <c r="R245" i="10"/>
  <c r="Q245" i="10"/>
  <c r="P245" i="10"/>
  <c r="O245" i="10"/>
  <c r="N245" i="10"/>
  <c r="M245" i="10"/>
  <c r="L245" i="10"/>
  <c r="K245" i="10"/>
  <c r="J245" i="10"/>
  <c r="I245" i="10"/>
  <c r="H245" i="10"/>
  <c r="F245" i="10"/>
  <c r="D245" i="10"/>
  <c r="C245" i="10"/>
  <c r="B245" i="10"/>
  <c r="AC244" i="10"/>
  <c r="Z244" i="10"/>
  <c r="Y244" i="10"/>
  <c r="X244" i="10"/>
  <c r="W244" i="10"/>
  <c r="U244" i="10"/>
  <c r="S244" i="10"/>
  <c r="R244" i="10"/>
  <c r="Q244" i="10"/>
  <c r="P244" i="10"/>
  <c r="O244" i="10"/>
  <c r="N244" i="10"/>
  <c r="M244" i="10"/>
  <c r="L244" i="10"/>
  <c r="K244" i="10"/>
  <c r="J244" i="10"/>
  <c r="I244" i="10"/>
  <c r="H244" i="10"/>
  <c r="F244" i="10"/>
  <c r="D244" i="10"/>
  <c r="C244" i="10"/>
  <c r="B244" i="10"/>
  <c r="AC243" i="10"/>
  <c r="Z243" i="10"/>
  <c r="Y243" i="10"/>
  <c r="X243" i="10"/>
  <c r="W243" i="10"/>
  <c r="U243" i="10"/>
  <c r="S243" i="10"/>
  <c r="R243" i="10"/>
  <c r="Q243" i="10"/>
  <c r="P243" i="10"/>
  <c r="O243" i="10"/>
  <c r="N243" i="10"/>
  <c r="M243" i="10"/>
  <c r="L243" i="10"/>
  <c r="K243" i="10"/>
  <c r="J243" i="10"/>
  <c r="I243" i="10"/>
  <c r="H243" i="10"/>
  <c r="F243" i="10"/>
  <c r="D243" i="10"/>
  <c r="C243" i="10"/>
  <c r="B243" i="10"/>
  <c r="AC242" i="10"/>
  <c r="Z242" i="10"/>
  <c r="Y242" i="10"/>
  <c r="X242" i="10"/>
  <c r="W242" i="10"/>
  <c r="U242" i="10"/>
  <c r="S242" i="10"/>
  <c r="R242" i="10"/>
  <c r="Q242" i="10"/>
  <c r="P242" i="10"/>
  <c r="O242" i="10"/>
  <c r="N242" i="10"/>
  <c r="M242" i="10"/>
  <c r="L242" i="10"/>
  <c r="K242" i="10"/>
  <c r="J242" i="10"/>
  <c r="I242" i="10"/>
  <c r="H242" i="10"/>
  <c r="F242" i="10"/>
  <c r="D242" i="10"/>
  <c r="C242" i="10"/>
  <c r="B242" i="10"/>
  <c r="AC241" i="10"/>
  <c r="Z241" i="10"/>
  <c r="Y241" i="10"/>
  <c r="X241" i="10"/>
  <c r="W241" i="10"/>
  <c r="U241" i="10"/>
  <c r="S241" i="10"/>
  <c r="R241" i="10"/>
  <c r="Q241" i="10"/>
  <c r="P241" i="10"/>
  <c r="O241" i="10"/>
  <c r="N241" i="10"/>
  <c r="M241" i="10"/>
  <c r="L241" i="10"/>
  <c r="K241" i="10"/>
  <c r="J241" i="10"/>
  <c r="I241" i="10"/>
  <c r="H241" i="10"/>
  <c r="F241" i="10"/>
  <c r="D241" i="10"/>
  <c r="C241" i="10"/>
  <c r="B241" i="10"/>
  <c r="AC240" i="10"/>
  <c r="Z240" i="10"/>
  <c r="Y240" i="10"/>
  <c r="X240" i="10"/>
  <c r="W240" i="10"/>
  <c r="U240" i="10"/>
  <c r="S240" i="10"/>
  <c r="R240" i="10"/>
  <c r="Q240" i="10"/>
  <c r="P240" i="10"/>
  <c r="O240" i="10"/>
  <c r="N240" i="10"/>
  <c r="M240" i="10"/>
  <c r="L240" i="10"/>
  <c r="K240" i="10"/>
  <c r="J240" i="10"/>
  <c r="I240" i="10"/>
  <c r="H240" i="10"/>
  <c r="F240" i="10"/>
  <c r="D240" i="10"/>
  <c r="C240" i="10"/>
  <c r="B240" i="10"/>
  <c r="AC239" i="10"/>
  <c r="Z239" i="10"/>
  <c r="Y239" i="10"/>
  <c r="X239" i="10"/>
  <c r="W239" i="10"/>
  <c r="U239" i="10"/>
  <c r="S239" i="10"/>
  <c r="R239" i="10"/>
  <c r="Q239" i="10"/>
  <c r="P239" i="10"/>
  <c r="O239" i="10"/>
  <c r="N239" i="10"/>
  <c r="M239" i="10"/>
  <c r="L239" i="10"/>
  <c r="K239" i="10"/>
  <c r="J239" i="10"/>
  <c r="I239" i="10"/>
  <c r="H239" i="10"/>
  <c r="F239" i="10"/>
  <c r="D239" i="10"/>
  <c r="C239" i="10"/>
  <c r="B239" i="10"/>
  <c r="AC238" i="10"/>
  <c r="Z238" i="10"/>
  <c r="Y238" i="10"/>
  <c r="X238" i="10"/>
  <c r="W238" i="10"/>
  <c r="U238" i="10"/>
  <c r="S238" i="10"/>
  <c r="R238" i="10"/>
  <c r="Q238" i="10"/>
  <c r="P238" i="10"/>
  <c r="O238" i="10"/>
  <c r="N238" i="10"/>
  <c r="M238" i="10"/>
  <c r="L238" i="10"/>
  <c r="K238" i="10"/>
  <c r="J238" i="10"/>
  <c r="I238" i="10"/>
  <c r="H238" i="10"/>
  <c r="F238" i="10"/>
  <c r="D238" i="10"/>
  <c r="C238" i="10"/>
  <c r="B238" i="10"/>
  <c r="AC237" i="10"/>
  <c r="Z237" i="10"/>
  <c r="Y237" i="10"/>
  <c r="X237" i="10"/>
  <c r="W237" i="10"/>
  <c r="U237" i="10"/>
  <c r="S237" i="10"/>
  <c r="R237" i="10"/>
  <c r="Q237" i="10"/>
  <c r="P237" i="10"/>
  <c r="O237" i="10"/>
  <c r="N237" i="10"/>
  <c r="M237" i="10"/>
  <c r="L237" i="10"/>
  <c r="K237" i="10"/>
  <c r="J237" i="10"/>
  <c r="I237" i="10"/>
  <c r="H237" i="10"/>
  <c r="F237" i="10"/>
  <c r="D237" i="10"/>
  <c r="C237" i="10"/>
  <c r="B237" i="10"/>
  <c r="AC236" i="10"/>
  <c r="Z236" i="10"/>
  <c r="Y236" i="10"/>
  <c r="X236" i="10"/>
  <c r="W236" i="10"/>
  <c r="U236" i="10"/>
  <c r="S236" i="10"/>
  <c r="R236" i="10"/>
  <c r="Q236" i="10"/>
  <c r="P236" i="10"/>
  <c r="O236" i="10"/>
  <c r="N236" i="10"/>
  <c r="M236" i="10"/>
  <c r="L236" i="10"/>
  <c r="K236" i="10"/>
  <c r="J236" i="10"/>
  <c r="I236" i="10"/>
  <c r="H236" i="10"/>
  <c r="F236" i="10"/>
  <c r="D236" i="10"/>
  <c r="C236" i="10"/>
  <c r="B236" i="10"/>
  <c r="AC235" i="10"/>
  <c r="Z235" i="10"/>
  <c r="Y235" i="10"/>
  <c r="X235" i="10"/>
  <c r="W235" i="10"/>
  <c r="U235" i="10"/>
  <c r="S235" i="10"/>
  <c r="R235" i="10"/>
  <c r="Q235" i="10"/>
  <c r="P235" i="10"/>
  <c r="O235" i="10"/>
  <c r="N235" i="10"/>
  <c r="M235" i="10"/>
  <c r="L235" i="10"/>
  <c r="K235" i="10"/>
  <c r="J235" i="10"/>
  <c r="I235" i="10"/>
  <c r="H235" i="10"/>
  <c r="F235" i="10"/>
  <c r="D235" i="10"/>
  <c r="C235" i="10"/>
  <c r="B235" i="10"/>
  <c r="AC234" i="10"/>
  <c r="Z234" i="10"/>
  <c r="Y234" i="10"/>
  <c r="X234" i="10"/>
  <c r="W234" i="10"/>
  <c r="U234" i="10"/>
  <c r="S234" i="10"/>
  <c r="R234" i="10"/>
  <c r="Q234" i="10"/>
  <c r="P234" i="10"/>
  <c r="O234" i="10"/>
  <c r="N234" i="10"/>
  <c r="M234" i="10"/>
  <c r="L234" i="10"/>
  <c r="K234" i="10"/>
  <c r="J234" i="10"/>
  <c r="I234" i="10"/>
  <c r="H234" i="10"/>
  <c r="F234" i="10"/>
  <c r="D234" i="10"/>
  <c r="C234" i="10"/>
  <c r="B234" i="10"/>
  <c r="AC233" i="10"/>
  <c r="Z233" i="10"/>
  <c r="Y233" i="10"/>
  <c r="X233" i="10"/>
  <c r="W233" i="10"/>
  <c r="U233" i="10"/>
  <c r="S233" i="10"/>
  <c r="R233" i="10"/>
  <c r="Q233" i="10"/>
  <c r="P233" i="10"/>
  <c r="O233" i="10"/>
  <c r="N233" i="10"/>
  <c r="M233" i="10"/>
  <c r="L233" i="10"/>
  <c r="K233" i="10"/>
  <c r="J233" i="10"/>
  <c r="I233" i="10"/>
  <c r="H233" i="10"/>
  <c r="F233" i="10"/>
  <c r="D233" i="10"/>
  <c r="C233" i="10"/>
  <c r="B233" i="10"/>
  <c r="AC232" i="10"/>
  <c r="Z232" i="10"/>
  <c r="Y232" i="10"/>
  <c r="X232" i="10"/>
  <c r="W232" i="10"/>
  <c r="U232" i="10"/>
  <c r="T232" i="10"/>
  <c r="S232" i="10"/>
  <c r="R232" i="10"/>
  <c r="Q232" i="10"/>
  <c r="P232" i="10"/>
  <c r="O232" i="10"/>
  <c r="N232" i="10"/>
  <c r="M232" i="10"/>
  <c r="L232" i="10"/>
  <c r="K232" i="10"/>
  <c r="J232" i="10"/>
  <c r="I232" i="10"/>
  <c r="H232" i="10"/>
  <c r="F232" i="10"/>
  <c r="D232" i="10"/>
  <c r="C232" i="10"/>
  <c r="B232" i="10"/>
  <c r="AC231" i="10"/>
  <c r="Z231" i="10"/>
  <c r="Y231" i="10"/>
  <c r="X231" i="10"/>
  <c r="W231" i="10"/>
  <c r="U231" i="10"/>
  <c r="S231" i="10"/>
  <c r="R231" i="10"/>
  <c r="Q231" i="10"/>
  <c r="P231" i="10"/>
  <c r="O231" i="10"/>
  <c r="N231" i="10"/>
  <c r="M231" i="10"/>
  <c r="L231" i="10"/>
  <c r="K231" i="10"/>
  <c r="J231" i="10"/>
  <c r="I231" i="10"/>
  <c r="H231" i="10"/>
  <c r="F231" i="10"/>
  <c r="D231" i="10"/>
  <c r="C231" i="10"/>
  <c r="B231" i="10"/>
  <c r="AC230" i="10"/>
  <c r="Z230" i="10"/>
  <c r="Y230" i="10"/>
  <c r="X230" i="10"/>
  <c r="W230" i="10"/>
  <c r="U230" i="10"/>
  <c r="S230" i="10"/>
  <c r="R230" i="10"/>
  <c r="Q230" i="10"/>
  <c r="P230" i="10"/>
  <c r="O230" i="10"/>
  <c r="N230" i="10"/>
  <c r="M230" i="10"/>
  <c r="L230" i="10"/>
  <c r="K230" i="10"/>
  <c r="J230" i="10"/>
  <c r="I230" i="10"/>
  <c r="H230" i="10"/>
  <c r="F230" i="10"/>
  <c r="D230" i="10"/>
  <c r="C230" i="10"/>
  <c r="B230" i="10"/>
  <c r="AC229" i="10"/>
  <c r="Z229" i="10"/>
  <c r="Y229" i="10"/>
  <c r="X229" i="10"/>
  <c r="W229" i="10"/>
  <c r="U229" i="10"/>
  <c r="S229" i="10"/>
  <c r="R229" i="10"/>
  <c r="Q229" i="10"/>
  <c r="P229" i="10"/>
  <c r="O229" i="10"/>
  <c r="N229" i="10"/>
  <c r="M229" i="10"/>
  <c r="L229" i="10"/>
  <c r="K229" i="10"/>
  <c r="J229" i="10"/>
  <c r="I229" i="10"/>
  <c r="H229" i="10"/>
  <c r="F229" i="10"/>
  <c r="D229" i="10"/>
  <c r="C229" i="10"/>
  <c r="B229" i="10"/>
  <c r="AC228" i="10"/>
  <c r="Z228" i="10"/>
  <c r="Y228" i="10"/>
  <c r="X228" i="10"/>
  <c r="W228" i="10"/>
  <c r="U228" i="10"/>
  <c r="S228" i="10"/>
  <c r="R228" i="10"/>
  <c r="Q228" i="10"/>
  <c r="P228" i="10"/>
  <c r="O228" i="10"/>
  <c r="N228" i="10"/>
  <c r="M228" i="10"/>
  <c r="L228" i="10"/>
  <c r="K228" i="10"/>
  <c r="J228" i="10"/>
  <c r="I228" i="10"/>
  <c r="H228" i="10"/>
  <c r="F228" i="10"/>
  <c r="D228" i="10"/>
  <c r="C228" i="10"/>
  <c r="B228" i="10"/>
  <c r="AC227" i="10"/>
  <c r="Z227" i="10"/>
  <c r="Y227" i="10"/>
  <c r="X227" i="10"/>
  <c r="W227" i="10"/>
  <c r="U227" i="10"/>
  <c r="S227" i="10"/>
  <c r="R227" i="10"/>
  <c r="Q227" i="10"/>
  <c r="P227" i="10"/>
  <c r="O227" i="10"/>
  <c r="N227" i="10"/>
  <c r="M227" i="10"/>
  <c r="L227" i="10"/>
  <c r="K227" i="10"/>
  <c r="J227" i="10"/>
  <c r="I227" i="10"/>
  <c r="H227" i="10"/>
  <c r="F227" i="10"/>
  <c r="D227" i="10"/>
  <c r="C227" i="10"/>
  <c r="B227" i="10"/>
  <c r="AC226" i="10"/>
  <c r="Z226" i="10"/>
  <c r="Y226" i="10"/>
  <c r="X226" i="10"/>
  <c r="W226" i="10"/>
  <c r="U226" i="10"/>
  <c r="S226" i="10"/>
  <c r="R226" i="10"/>
  <c r="Q226" i="10"/>
  <c r="P226" i="10"/>
  <c r="O226" i="10"/>
  <c r="N226" i="10"/>
  <c r="M226" i="10"/>
  <c r="L226" i="10"/>
  <c r="K226" i="10"/>
  <c r="J226" i="10"/>
  <c r="I226" i="10"/>
  <c r="H226" i="10"/>
  <c r="F226" i="10"/>
  <c r="D226" i="10"/>
  <c r="C226" i="10"/>
  <c r="B226" i="10"/>
  <c r="AC225" i="10"/>
  <c r="Z225" i="10"/>
  <c r="Y225" i="10"/>
  <c r="X225" i="10"/>
  <c r="W225" i="10"/>
  <c r="U225" i="10"/>
  <c r="S225" i="10"/>
  <c r="R225" i="10"/>
  <c r="Q225" i="10"/>
  <c r="P225" i="10"/>
  <c r="O225" i="10"/>
  <c r="N225" i="10"/>
  <c r="M225" i="10"/>
  <c r="L225" i="10"/>
  <c r="K225" i="10"/>
  <c r="J225" i="10"/>
  <c r="I225" i="10"/>
  <c r="H225" i="10"/>
  <c r="F225" i="10"/>
  <c r="D225" i="10"/>
  <c r="C225" i="10"/>
  <c r="B225" i="10"/>
  <c r="AC224" i="10"/>
  <c r="Z224" i="10"/>
  <c r="Y224" i="10"/>
  <c r="X224" i="10"/>
  <c r="W224" i="10"/>
  <c r="U224" i="10"/>
  <c r="S224" i="10"/>
  <c r="R224" i="10"/>
  <c r="Q224" i="10"/>
  <c r="P224" i="10"/>
  <c r="O224" i="10"/>
  <c r="N224" i="10"/>
  <c r="M224" i="10"/>
  <c r="L224" i="10"/>
  <c r="K224" i="10"/>
  <c r="J224" i="10"/>
  <c r="I224" i="10"/>
  <c r="H224" i="10"/>
  <c r="F224" i="10"/>
  <c r="D224" i="10"/>
  <c r="C224" i="10"/>
  <c r="B224" i="10"/>
  <c r="AC223" i="10"/>
  <c r="Z223" i="10"/>
  <c r="Y223" i="10"/>
  <c r="X223" i="10"/>
  <c r="W223" i="10"/>
  <c r="U223" i="10"/>
  <c r="S223" i="10"/>
  <c r="R223" i="10"/>
  <c r="Q223" i="10"/>
  <c r="P223" i="10"/>
  <c r="O223" i="10"/>
  <c r="N223" i="10"/>
  <c r="M223" i="10"/>
  <c r="L223" i="10"/>
  <c r="K223" i="10"/>
  <c r="J223" i="10"/>
  <c r="I223" i="10"/>
  <c r="H223" i="10"/>
  <c r="F223" i="10"/>
  <c r="D223" i="10"/>
  <c r="C223" i="10"/>
  <c r="B223" i="10"/>
  <c r="AC222" i="10"/>
  <c r="Z222" i="10"/>
  <c r="Y222" i="10"/>
  <c r="X222" i="10"/>
  <c r="W222" i="10"/>
  <c r="U222" i="10"/>
  <c r="S222" i="10"/>
  <c r="R222" i="10"/>
  <c r="Q222" i="10"/>
  <c r="P222" i="10"/>
  <c r="O222" i="10"/>
  <c r="N222" i="10"/>
  <c r="M222" i="10"/>
  <c r="L222" i="10"/>
  <c r="K222" i="10"/>
  <c r="J222" i="10"/>
  <c r="I222" i="10"/>
  <c r="H222" i="10"/>
  <c r="F222" i="10"/>
  <c r="D222" i="10"/>
  <c r="C222" i="10"/>
  <c r="B222" i="10"/>
  <c r="AC221" i="10"/>
  <c r="Z221" i="10"/>
  <c r="Y221" i="10"/>
  <c r="X221" i="10"/>
  <c r="W221" i="10"/>
  <c r="U221" i="10"/>
  <c r="S221" i="10"/>
  <c r="R221" i="10"/>
  <c r="Q221" i="10"/>
  <c r="P221" i="10"/>
  <c r="O221" i="10"/>
  <c r="N221" i="10"/>
  <c r="M221" i="10"/>
  <c r="L221" i="10"/>
  <c r="K221" i="10"/>
  <c r="J221" i="10"/>
  <c r="I221" i="10"/>
  <c r="H221" i="10"/>
  <c r="F221" i="10"/>
  <c r="D221" i="10"/>
  <c r="C221" i="10"/>
  <c r="B221" i="10"/>
  <c r="AC220" i="10"/>
  <c r="Z220" i="10"/>
  <c r="Y220" i="10"/>
  <c r="X220" i="10"/>
  <c r="W220" i="10"/>
  <c r="U220" i="10"/>
  <c r="S220" i="10"/>
  <c r="R220" i="10"/>
  <c r="Q220" i="10"/>
  <c r="P220" i="10"/>
  <c r="O220" i="10"/>
  <c r="N220" i="10"/>
  <c r="M220" i="10"/>
  <c r="L220" i="10"/>
  <c r="K220" i="10"/>
  <c r="J220" i="10"/>
  <c r="I220" i="10"/>
  <c r="H220" i="10"/>
  <c r="F220" i="10"/>
  <c r="D220" i="10"/>
  <c r="C220" i="10"/>
  <c r="B220" i="10"/>
  <c r="AC219" i="10"/>
  <c r="Z219" i="10"/>
  <c r="Y219" i="10"/>
  <c r="X219" i="10"/>
  <c r="W219" i="10"/>
  <c r="U219" i="10"/>
  <c r="S219" i="10"/>
  <c r="R219" i="10"/>
  <c r="Q219" i="10"/>
  <c r="P219" i="10"/>
  <c r="O219" i="10"/>
  <c r="N219" i="10"/>
  <c r="M219" i="10"/>
  <c r="L219" i="10"/>
  <c r="K219" i="10"/>
  <c r="J219" i="10"/>
  <c r="I219" i="10"/>
  <c r="H219" i="10"/>
  <c r="F219" i="10"/>
  <c r="D219" i="10"/>
  <c r="C219" i="10"/>
  <c r="B219" i="10"/>
  <c r="AC218" i="10"/>
  <c r="Z218" i="10"/>
  <c r="Y218" i="10"/>
  <c r="X218" i="10"/>
  <c r="W218" i="10"/>
  <c r="V218" i="10"/>
  <c r="U218" i="10"/>
  <c r="T218" i="10"/>
  <c r="S218" i="10"/>
  <c r="R218" i="10"/>
  <c r="Q218" i="10"/>
  <c r="P218" i="10"/>
  <c r="O218" i="10"/>
  <c r="N218" i="10"/>
  <c r="M218" i="10"/>
  <c r="L218" i="10"/>
  <c r="K218" i="10"/>
  <c r="J218" i="10"/>
  <c r="I218" i="10"/>
  <c r="H218" i="10"/>
  <c r="F218" i="10"/>
  <c r="D218" i="10"/>
  <c r="C218" i="10"/>
  <c r="B218" i="10"/>
  <c r="AC217" i="10"/>
  <c r="Z217" i="10"/>
  <c r="Y217" i="10"/>
  <c r="X217" i="10"/>
  <c r="W217" i="10"/>
  <c r="U217" i="10"/>
  <c r="S217" i="10"/>
  <c r="R217" i="10"/>
  <c r="Q217" i="10"/>
  <c r="P217" i="10"/>
  <c r="O217" i="10"/>
  <c r="N217" i="10"/>
  <c r="M217" i="10"/>
  <c r="L217" i="10"/>
  <c r="K217" i="10"/>
  <c r="J217" i="10"/>
  <c r="I217" i="10"/>
  <c r="H217" i="10"/>
  <c r="F217" i="10"/>
  <c r="D217" i="10"/>
  <c r="C217" i="10"/>
  <c r="B217" i="10"/>
  <c r="AC216" i="10"/>
  <c r="Z216" i="10"/>
  <c r="Y216" i="10"/>
  <c r="X216" i="10"/>
  <c r="W216" i="10"/>
  <c r="U216" i="10"/>
  <c r="S216" i="10"/>
  <c r="R216" i="10"/>
  <c r="Q216" i="10"/>
  <c r="P216" i="10"/>
  <c r="O216" i="10"/>
  <c r="N216" i="10"/>
  <c r="M216" i="10"/>
  <c r="L216" i="10"/>
  <c r="K216" i="10"/>
  <c r="J216" i="10"/>
  <c r="I216" i="10"/>
  <c r="H216" i="10"/>
  <c r="F216" i="10"/>
  <c r="D216" i="10"/>
  <c r="C216" i="10"/>
  <c r="B216" i="10"/>
  <c r="AC215" i="10"/>
  <c r="Z215" i="10"/>
  <c r="Y215" i="10"/>
  <c r="X215" i="10"/>
  <c r="W215" i="10"/>
  <c r="U215" i="10"/>
  <c r="S215" i="10"/>
  <c r="R215" i="10"/>
  <c r="Q215" i="10"/>
  <c r="P215" i="10"/>
  <c r="O215" i="10"/>
  <c r="N215" i="10"/>
  <c r="M215" i="10"/>
  <c r="L215" i="10"/>
  <c r="K215" i="10"/>
  <c r="J215" i="10"/>
  <c r="I215" i="10"/>
  <c r="H215" i="10"/>
  <c r="F215" i="10"/>
  <c r="D215" i="10"/>
  <c r="C215" i="10"/>
  <c r="B215" i="10"/>
  <c r="AC214" i="10"/>
  <c r="Z214" i="10"/>
  <c r="Y214" i="10"/>
  <c r="X214" i="10"/>
  <c r="W214" i="10"/>
  <c r="U214" i="10"/>
  <c r="S214" i="10"/>
  <c r="R214" i="10"/>
  <c r="Q214" i="10"/>
  <c r="P214" i="10"/>
  <c r="O214" i="10"/>
  <c r="N214" i="10"/>
  <c r="M214" i="10"/>
  <c r="L214" i="10"/>
  <c r="K214" i="10"/>
  <c r="J214" i="10"/>
  <c r="I214" i="10"/>
  <c r="H214" i="10"/>
  <c r="F214" i="10"/>
  <c r="D214" i="10"/>
  <c r="C214" i="10"/>
  <c r="B214" i="10"/>
  <c r="AC213" i="10"/>
  <c r="Z213" i="10"/>
  <c r="Y213" i="10"/>
  <c r="X213" i="10"/>
  <c r="W213" i="10"/>
  <c r="U213" i="10"/>
  <c r="S213" i="10"/>
  <c r="R213" i="10"/>
  <c r="Q213" i="10"/>
  <c r="P213" i="10"/>
  <c r="O213" i="10"/>
  <c r="N213" i="10"/>
  <c r="M213" i="10"/>
  <c r="L213" i="10"/>
  <c r="K213" i="10"/>
  <c r="J213" i="10"/>
  <c r="I213" i="10"/>
  <c r="H213" i="10"/>
  <c r="F213" i="10"/>
  <c r="D213" i="10"/>
  <c r="C213" i="10"/>
  <c r="B213" i="10"/>
  <c r="AC212" i="10"/>
  <c r="Z212" i="10"/>
  <c r="Y212" i="10"/>
  <c r="X212" i="10"/>
  <c r="W212" i="10"/>
  <c r="U212" i="10"/>
  <c r="S212" i="10"/>
  <c r="R212" i="10"/>
  <c r="Q212" i="10"/>
  <c r="P212" i="10"/>
  <c r="O212" i="10"/>
  <c r="N212" i="10"/>
  <c r="M212" i="10"/>
  <c r="L212" i="10"/>
  <c r="K212" i="10"/>
  <c r="J212" i="10"/>
  <c r="I212" i="10"/>
  <c r="H212" i="10"/>
  <c r="F212" i="10"/>
  <c r="D212" i="10"/>
  <c r="C212" i="10"/>
  <c r="B212" i="10"/>
  <c r="AC211" i="10"/>
  <c r="Z211" i="10"/>
  <c r="Y211" i="10"/>
  <c r="X211" i="10"/>
  <c r="W211" i="10"/>
  <c r="U211" i="10"/>
  <c r="S211" i="10"/>
  <c r="R211" i="10"/>
  <c r="Q211" i="10"/>
  <c r="P211" i="10"/>
  <c r="O211" i="10"/>
  <c r="N211" i="10"/>
  <c r="M211" i="10"/>
  <c r="L211" i="10"/>
  <c r="K211" i="10"/>
  <c r="J211" i="10"/>
  <c r="I211" i="10"/>
  <c r="H211" i="10"/>
  <c r="F211" i="10"/>
  <c r="D211" i="10"/>
  <c r="C211" i="10"/>
  <c r="B211" i="10"/>
  <c r="AC210" i="10"/>
  <c r="Z210" i="10"/>
  <c r="Y210" i="10"/>
  <c r="X210" i="10"/>
  <c r="W210" i="10"/>
  <c r="U210" i="10"/>
  <c r="S210" i="10"/>
  <c r="R210" i="10"/>
  <c r="Q210" i="10"/>
  <c r="P210" i="10"/>
  <c r="O210" i="10"/>
  <c r="N210" i="10"/>
  <c r="M210" i="10"/>
  <c r="L210" i="10"/>
  <c r="K210" i="10"/>
  <c r="J210" i="10"/>
  <c r="I210" i="10"/>
  <c r="H210" i="10"/>
  <c r="F210" i="10"/>
  <c r="D210" i="10"/>
  <c r="C210" i="10"/>
  <c r="B210" i="10"/>
  <c r="AC209" i="10"/>
  <c r="Z209" i="10"/>
  <c r="Y209" i="10"/>
  <c r="X209" i="10"/>
  <c r="W209" i="10"/>
  <c r="U209" i="10"/>
  <c r="S209" i="10"/>
  <c r="R209" i="10"/>
  <c r="Q209" i="10"/>
  <c r="P209" i="10"/>
  <c r="O209" i="10"/>
  <c r="N209" i="10"/>
  <c r="M209" i="10"/>
  <c r="L209" i="10"/>
  <c r="K209" i="10"/>
  <c r="J209" i="10"/>
  <c r="I209" i="10"/>
  <c r="H209" i="10"/>
  <c r="F209" i="10"/>
  <c r="D209" i="10"/>
  <c r="C209" i="10"/>
  <c r="B209" i="10"/>
  <c r="AC208" i="10"/>
  <c r="Z208" i="10"/>
  <c r="Y208" i="10"/>
  <c r="X208" i="10"/>
  <c r="W208" i="10"/>
  <c r="U208" i="10"/>
  <c r="S208" i="10"/>
  <c r="R208" i="10"/>
  <c r="Q208" i="10"/>
  <c r="P208" i="10"/>
  <c r="O208" i="10"/>
  <c r="N208" i="10"/>
  <c r="M208" i="10"/>
  <c r="L208" i="10"/>
  <c r="K208" i="10"/>
  <c r="J208" i="10"/>
  <c r="I208" i="10"/>
  <c r="H208" i="10"/>
  <c r="F208" i="10"/>
  <c r="D208" i="10"/>
  <c r="C208" i="10"/>
  <c r="B208" i="10"/>
  <c r="AC207" i="10"/>
  <c r="Z207" i="10"/>
  <c r="Y207" i="10"/>
  <c r="X207" i="10"/>
  <c r="W207" i="10"/>
  <c r="U207" i="10"/>
  <c r="S207" i="10"/>
  <c r="R207" i="10"/>
  <c r="Q207" i="10"/>
  <c r="P207" i="10"/>
  <c r="O207" i="10"/>
  <c r="N207" i="10"/>
  <c r="M207" i="10"/>
  <c r="L207" i="10"/>
  <c r="K207" i="10"/>
  <c r="J207" i="10"/>
  <c r="I207" i="10"/>
  <c r="H207" i="10"/>
  <c r="F207" i="10"/>
  <c r="D207" i="10"/>
  <c r="C207" i="10"/>
  <c r="B207" i="10"/>
  <c r="AC206" i="10"/>
  <c r="Z206" i="10"/>
  <c r="Y206" i="10"/>
  <c r="X206" i="10"/>
  <c r="W206" i="10"/>
  <c r="U206" i="10"/>
  <c r="S206" i="10"/>
  <c r="R206" i="10"/>
  <c r="Q206" i="10"/>
  <c r="P206" i="10"/>
  <c r="O206" i="10"/>
  <c r="N206" i="10"/>
  <c r="M206" i="10"/>
  <c r="L206" i="10"/>
  <c r="K206" i="10"/>
  <c r="J206" i="10"/>
  <c r="I206" i="10"/>
  <c r="H206" i="10"/>
  <c r="F206" i="10"/>
  <c r="D206" i="10"/>
  <c r="C206" i="10"/>
  <c r="B206" i="10"/>
  <c r="AC205" i="10"/>
  <c r="Z205" i="10"/>
  <c r="Y205" i="10"/>
  <c r="X205" i="10"/>
  <c r="W205" i="10"/>
  <c r="U205" i="10"/>
  <c r="S205" i="10"/>
  <c r="R205" i="10"/>
  <c r="Q205" i="10"/>
  <c r="P205" i="10"/>
  <c r="O205" i="10"/>
  <c r="N205" i="10"/>
  <c r="M205" i="10"/>
  <c r="L205" i="10"/>
  <c r="K205" i="10"/>
  <c r="J205" i="10"/>
  <c r="I205" i="10"/>
  <c r="H205" i="10"/>
  <c r="F205" i="10"/>
  <c r="D205" i="10"/>
  <c r="C205" i="10"/>
  <c r="B205" i="10"/>
  <c r="AC204" i="10"/>
  <c r="Z204" i="10"/>
  <c r="Y204" i="10"/>
  <c r="X204" i="10"/>
  <c r="W204" i="10"/>
  <c r="U204" i="10"/>
  <c r="S204" i="10"/>
  <c r="R204" i="10"/>
  <c r="Q204" i="10"/>
  <c r="P204" i="10"/>
  <c r="O204" i="10"/>
  <c r="N204" i="10"/>
  <c r="M204" i="10"/>
  <c r="L204" i="10"/>
  <c r="K204" i="10"/>
  <c r="J204" i="10"/>
  <c r="I204" i="10"/>
  <c r="H204" i="10"/>
  <c r="F204" i="10"/>
  <c r="D204" i="10"/>
  <c r="C204" i="10"/>
  <c r="B204" i="10"/>
  <c r="AC203" i="10"/>
  <c r="Z203" i="10"/>
  <c r="Y203" i="10"/>
  <c r="X203" i="10"/>
  <c r="W203" i="10"/>
  <c r="U203" i="10"/>
  <c r="S203" i="10"/>
  <c r="R203" i="10"/>
  <c r="Q203" i="10"/>
  <c r="P203" i="10"/>
  <c r="O203" i="10"/>
  <c r="N203" i="10"/>
  <c r="M203" i="10"/>
  <c r="L203" i="10"/>
  <c r="K203" i="10"/>
  <c r="J203" i="10"/>
  <c r="I203" i="10"/>
  <c r="H203" i="10"/>
  <c r="F203" i="10"/>
  <c r="D203" i="10"/>
  <c r="C203" i="10"/>
  <c r="B203" i="10"/>
  <c r="AC202" i="10"/>
  <c r="Z202" i="10"/>
  <c r="Y202" i="10"/>
  <c r="X202" i="10"/>
  <c r="W202" i="10"/>
  <c r="U202" i="10"/>
  <c r="S202" i="10"/>
  <c r="R202" i="10"/>
  <c r="Q202" i="10"/>
  <c r="P202" i="10"/>
  <c r="O202" i="10"/>
  <c r="N202" i="10"/>
  <c r="M202" i="10"/>
  <c r="L202" i="10"/>
  <c r="K202" i="10"/>
  <c r="J202" i="10"/>
  <c r="I202" i="10"/>
  <c r="H202" i="10"/>
  <c r="F202" i="10"/>
  <c r="D202" i="10"/>
  <c r="C202" i="10"/>
  <c r="B202" i="10"/>
  <c r="AC201" i="10"/>
  <c r="Z201" i="10"/>
  <c r="Y201" i="10"/>
  <c r="X201" i="10"/>
  <c r="W201" i="10"/>
  <c r="U201" i="10"/>
  <c r="S201" i="10"/>
  <c r="R201" i="10"/>
  <c r="Q201" i="10"/>
  <c r="P201" i="10"/>
  <c r="O201" i="10"/>
  <c r="N201" i="10"/>
  <c r="M201" i="10"/>
  <c r="L201" i="10"/>
  <c r="K201" i="10"/>
  <c r="J201" i="10"/>
  <c r="I201" i="10"/>
  <c r="H201" i="10"/>
  <c r="F201" i="10"/>
  <c r="D201" i="10"/>
  <c r="C201" i="10"/>
  <c r="B201" i="10"/>
  <c r="AC200" i="10"/>
  <c r="Z200" i="10"/>
  <c r="Y200" i="10"/>
  <c r="X200" i="10"/>
  <c r="W200" i="10"/>
  <c r="U200" i="10"/>
  <c r="S200" i="10"/>
  <c r="R200" i="10"/>
  <c r="Q200" i="10"/>
  <c r="P200" i="10"/>
  <c r="O200" i="10"/>
  <c r="N200" i="10"/>
  <c r="M200" i="10"/>
  <c r="L200" i="10"/>
  <c r="K200" i="10"/>
  <c r="J200" i="10"/>
  <c r="I200" i="10"/>
  <c r="H200" i="10"/>
  <c r="F200" i="10"/>
  <c r="D200" i="10"/>
  <c r="C200" i="10"/>
  <c r="B200" i="10"/>
  <c r="AC199" i="10"/>
  <c r="Z199" i="10"/>
  <c r="Y199" i="10"/>
  <c r="X199" i="10"/>
  <c r="W199" i="10"/>
  <c r="U199" i="10"/>
  <c r="S199" i="10"/>
  <c r="R199" i="10"/>
  <c r="Q199" i="10"/>
  <c r="P199" i="10"/>
  <c r="O199" i="10"/>
  <c r="N199" i="10"/>
  <c r="M199" i="10"/>
  <c r="L199" i="10"/>
  <c r="K199" i="10"/>
  <c r="J199" i="10"/>
  <c r="I199" i="10"/>
  <c r="H199" i="10"/>
  <c r="F199" i="10"/>
  <c r="D199" i="10"/>
  <c r="C199" i="10"/>
  <c r="B199" i="10"/>
  <c r="AC198" i="10"/>
  <c r="Z198" i="10"/>
  <c r="Y198" i="10"/>
  <c r="X198" i="10"/>
  <c r="W198" i="10"/>
  <c r="U198" i="10"/>
  <c r="S198" i="10"/>
  <c r="R198" i="10"/>
  <c r="Q198" i="10"/>
  <c r="P198" i="10"/>
  <c r="O198" i="10"/>
  <c r="N198" i="10"/>
  <c r="M198" i="10"/>
  <c r="L198" i="10"/>
  <c r="K198" i="10"/>
  <c r="J198" i="10"/>
  <c r="I198" i="10"/>
  <c r="H198" i="10"/>
  <c r="F198" i="10"/>
  <c r="D198" i="10"/>
  <c r="C198" i="10"/>
  <c r="B198" i="10"/>
  <c r="AC197" i="10"/>
  <c r="Z197" i="10"/>
  <c r="Y197" i="10"/>
  <c r="X197" i="10"/>
  <c r="W197" i="10"/>
  <c r="U197" i="10"/>
  <c r="S197" i="10"/>
  <c r="R197" i="10"/>
  <c r="Q197" i="10"/>
  <c r="P197" i="10"/>
  <c r="O197" i="10"/>
  <c r="N197" i="10"/>
  <c r="M197" i="10"/>
  <c r="L197" i="10"/>
  <c r="K197" i="10"/>
  <c r="J197" i="10"/>
  <c r="I197" i="10"/>
  <c r="H197" i="10"/>
  <c r="F197" i="10"/>
  <c r="D197" i="10"/>
  <c r="C197" i="10"/>
  <c r="B197" i="10"/>
  <c r="AC196" i="10"/>
  <c r="Z196" i="10"/>
  <c r="Y196" i="10"/>
  <c r="X196" i="10"/>
  <c r="W196" i="10"/>
  <c r="U196" i="10"/>
  <c r="S196" i="10"/>
  <c r="R196" i="10"/>
  <c r="Q196" i="10"/>
  <c r="P196" i="10"/>
  <c r="O196" i="10"/>
  <c r="N196" i="10"/>
  <c r="M196" i="10"/>
  <c r="L196" i="10"/>
  <c r="K196" i="10"/>
  <c r="J196" i="10"/>
  <c r="I196" i="10"/>
  <c r="H196" i="10"/>
  <c r="F196" i="10"/>
  <c r="D196" i="10"/>
  <c r="C196" i="10"/>
  <c r="B196" i="10"/>
  <c r="AC195" i="10"/>
  <c r="Z195" i="10"/>
  <c r="Y195" i="10"/>
  <c r="X195" i="10"/>
  <c r="W195" i="10"/>
  <c r="U195" i="10"/>
  <c r="S195" i="10"/>
  <c r="R195" i="10"/>
  <c r="Q195" i="10"/>
  <c r="P195" i="10"/>
  <c r="O195" i="10"/>
  <c r="N195" i="10"/>
  <c r="M195" i="10"/>
  <c r="L195" i="10"/>
  <c r="K195" i="10"/>
  <c r="J195" i="10"/>
  <c r="I195" i="10"/>
  <c r="H195" i="10"/>
  <c r="F195" i="10"/>
  <c r="D195" i="10"/>
  <c r="C195" i="10"/>
  <c r="B195" i="10"/>
  <c r="AC194" i="10"/>
  <c r="Z194" i="10"/>
  <c r="Y194" i="10"/>
  <c r="X194" i="10"/>
  <c r="W194" i="10"/>
  <c r="U194" i="10"/>
  <c r="S194" i="10"/>
  <c r="R194" i="10"/>
  <c r="Q194" i="10"/>
  <c r="P194" i="10"/>
  <c r="O194" i="10"/>
  <c r="N194" i="10"/>
  <c r="M194" i="10"/>
  <c r="L194" i="10"/>
  <c r="K194" i="10"/>
  <c r="J194" i="10"/>
  <c r="I194" i="10"/>
  <c r="H194" i="10"/>
  <c r="F194" i="10"/>
  <c r="D194" i="10"/>
  <c r="C194" i="10"/>
  <c r="B194" i="10"/>
  <c r="AC193" i="10"/>
  <c r="Z193" i="10"/>
  <c r="Y193" i="10"/>
  <c r="X193" i="10"/>
  <c r="W193" i="10"/>
  <c r="U193" i="10"/>
  <c r="S193" i="10"/>
  <c r="R193" i="10"/>
  <c r="Q193" i="10"/>
  <c r="P193" i="10"/>
  <c r="O193" i="10"/>
  <c r="N193" i="10"/>
  <c r="M193" i="10"/>
  <c r="L193" i="10"/>
  <c r="K193" i="10"/>
  <c r="J193" i="10"/>
  <c r="I193" i="10"/>
  <c r="H193" i="10"/>
  <c r="F193" i="10"/>
  <c r="D193" i="10"/>
  <c r="C193" i="10"/>
  <c r="B193" i="10"/>
  <c r="AC192" i="10"/>
  <c r="Z192" i="10"/>
  <c r="Y192" i="10"/>
  <c r="X192" i="10"/>
  <c r="W192" i="10"/>
  <c r="U192" i="10"/>
  <c r="S192" i="10"/>
  <c r="R192" i="10"/>
  <c r="Q192" i="10"/>
  <c r="P192" i="10"/>
  <c r="O192" i="10"/>
  <c r="N192" i="10"/>
  <c r="M192" i="10"/>
  <c r="L192" i="10"/>
  <c r="K192" i="10"/>
  <c r="J192" i="10"/>
  <c r="I192" i="10"/>
  <c r="H192" i="10"/>
  <c r="F192" i="10"/>
  <c r="D192" i="10"/>
  <c r="C192" i="10"/>
  <c r="B192" i="10"/>
  <c r="AC191" i="10"/>
  <c r="Z191" i="10"/>
  <c r="Y191" i="10"/>
  <c r="X191" i="10"/>
  <c r="W191" i="10"/>
  <c r="U191" i="10"/>
  <c r="S191" i="10"/>
  <c r="R191" i="10"/>
  <c r="Q191" i="10"/>
  <c r="P191" i="10"/>
  <c r="O191" i="10"/>
  <c r="N191" i="10"/>
  <c r="M191" i="10"/>
  <c r="L191" i="10"/>
  <c r="K191" i="10"/>
  <c r="J191" i="10"/>
  <c r="I191" i="10"/>
  <c r="H191" i="10"/>
  <c r="F191" i="10"/>
  <c r="D191" i="10"/>
  <c r="C191" i="10"/>
  <c r="B191" i="10"/>
  <c r="AC190" i="10"/>
  <c r="Z190" i="10"/>
  <c r="Y190" i="10"/>
  <c r="X190" i="10"/>
  <c r="W190" i="10"/>
  <c r="U190" i="10"/>
  <c r="S190" i="10"/>
  <c r="R190" i="10"/>
  <c r="Q190" i="10"/>
  <c r="P190" i="10"/>
  <c r="O190" i="10"/>
  <c r="N190" i="10"/>
  <c r="M190" i="10"/>
  <c r="L190" i="10"/>
  <c r="K190" i="10"/>
  <c r="J190" i="10"/>
  <c r="I190" i="10"/>
  <c r="H190" i="10"/>
  <c r="F190" i="10"/>
  <c r="D190" i="10"/>
  <c r="C190" i="10"/>
  <c r="B190" i="10"/>
  <c r="AC189" i="10"/>
  <c r="Z189" i="10"/>
  <c r="Y189" i="10"/>
  <c r="X189" i="10"/>
  <c r="W189" i="10"/>
  <c r="U189" i="10"/>
  <c r="S189" i="10"/>
  <c r="R189" i="10"/>
  <c r="Q189" i="10"/>
  <c r="P189" i="10"/>
  <c r="O189" i="10"/>
  <c r="N189" i="10"/>
  <c r="M189" i="10"/>
  <c r="L189" i="10"/>
  <c r="K189" i="10"/>
  <c r="J189" i="10"/>
  <c r="I189" i="10"/>
  <c r="H189" i="10"/>
  <c r="F189" i="10"/>
  <c r="D189" i="10"/>
  <c r="C189" i="10"/>
  <c r="B189" i="10"/>
  <c r="AC188" i="10"/>
  <c r="Z188" i="10"/>
  <c r="Y188" i="10"/>
  <c r="X188" i="10"/>
  <c r="W188" i="10"/>
  <c r="U188" i="10"/>
  <c r="S188" i="10"/>
  <c r="R188" i="10"/>
  <c r="Q188" i="10"/>
  <c r="P188" i="10"/>
  <c r="O188" i="10"/>
  <c r="N188" i="10"/>
  <c r="M188" i="10"/>
  <c r="L188" i="10"/>
  <c r="K188" i="10"/>
  <c r="J188" i="10"/>
  <c r="I188" i="10"/>
  <c r="H188" i="10"/>
  <c r="F188" i="10"/>
  <c r="D188" i="10"/>
  <c r="C188" i="10"/>
  <c r="B188" i="10"/>
  <c r="AC187" i="10"/>
  <c r="Z187" i="10"/>
  <c r="Y187" i="10"/>
  <c r="X187" i="10"/>
  <c r="W187" i="10"/>
  <c r="U187" i="10"/>
  <c r="S187" i="10"/>
  <c r="R187" i="10"/>
  <c r="Q187" i="10"/>
  <c r="P187" i="10"/>
  <c r="O187" i="10"/>
  <c r="N187" i="10"/>
  <c r="M187" i="10"/>
  <c r="L187" i="10"/>
  <c r="K187" i="10"/>
  <c r="J187" i="10"/>
  <c r="I187" i="10"/>
  <c r="H187" i="10"/>
  <c r="F187" i="10"/>
  <c r="D187" i="10"/>
  <c r="C187" i="10"/>
  <c r="B187" i="10"/>
  <c r="AC186" i="10"/>
  <c r="Z186" i="10"/>
  <c r="Y186" i="10"/>
  <c r="X186" i="10"/>
  <c r="W186" i="10"/>
  <c r="U186" i="10"/>
  <c r="S186" i="10"/>
  <c r="R186" i="10"/>
  <c r="Q186" i="10"/>
  <c r="P186" i="10"/>
  <c r="O186" i="10"/>
  <c r="N186" i="10"/>
  <c r="M186" i="10"/>
  <c r="L186" i="10"/>
  <c r="K186" i="10"/>
  <c r="J186" i="10"/>
  <c r="I186" i="10"/>
  <c r="H186" i="10"/>
  <c r="F186" i="10"/>
  <c r="D186" i="10"/>
  <c r="C186" i="10"/>
  <c r="B186" i="10"/>
  <c r="AC185" i="10"/>
  <c r="Z185" i="10"/>
  <c r="Y185" i="10"/>
  <c r="X185" i="10"/>
  <c r="W185" i="10"/>
  <c r="U185" i="10"/>
  <c r="S185" i="10"/>
  <c r="R185" i="10"/>
  <c r="Q185" i="10"/>
  <c r="P185" i="10"/>
  <c r="O185" i="10"/>
  <c r="N185" i="10"/>
  <c r="M185" i="10"/>
  <c r="L185" i="10"/>
  <c r="K185" i="10"/>
  <c r="J185" i="10"/>
  <c r="I185" i="10"/>
  <c r="H185" i="10"/>
  <c r="F185" i="10"/>
  <c r="D185" i="10"/>
  <c r="C185" i="10"/>
  <c r="B185" i="10"/>
  <c r="AC184" i="10"/>
  <c r="Z184" i="10"/>
  <c r="Y184" i="10"/>
  <c r="X184" i="10"/>
  <c r="W184" i="10"/>
  <c r="U184" i="10"/>
  <c r="S184" i="10"/>
  <c r="R184" i="10"/>
  <c r="Q184" i="10"/>
  <c r="P184" i="10"/>
  <c r="O184" i="10"/>
  <c r="N184" i="10"/>
  <c r="M184" i="10"/>
  <c r="L184" i="10"/>
  <c r="K184" i="10"/>
  <c r="J184" i="10"/>
  <c r="I184" i="10"/>
  <c r="H184" i="10"/>
  <c r="F184" i="10"/>
  <c r="D184" i="10"/>
  <c r="C184" i="10"/>
  <c r="B184" i="10"/>
  <c r="AC183" i="10"/>
  <c r="Z183" i="10"/>
  <c r="Y183" i="10"/>
  <c r="X183" i="10"/>
  <c r="W183" i="10"/>
  <c r="U183" i="10"/>
  <c r="S183" i="10"/>
  <c r="R183" i="10"/>
  <c r="Q183" i="10"/>
  <c r="P183" i="10"/>
  <c r="O183" i="10"/>
  <c r="N183" i="10"/>
  <c r="M183" i="10"/>
  <c r="L183" i="10"/>
  <c r="K183" i="10"/>
  <c r="J183" i="10"/>
  <c r="I183" i="10"/>
  <c r="H183" i="10"/>
  <c r="F183" i="10"/>
  <c r="D183" i="10"/>
  <c r="C183" i="10"/>
  <c r="B183" i="10"/>
  <c r="AC182" i="10"/>
  <c r="Z182" i="10"/>
  <c r="Y182" i="10"/>
  <c r="X182" i="10"/>
  <c r="W182" i="10"/>
  <c r="U182" i="10"/>
  <c r="S182" i="10"/>
  <c r="R182" i="10"/>
  <c r="Q182" i="10"/>
  <c r="P182" i="10"/>
  <c r="O182" i="10"/>
  <c r="N182" i="10"/>
  <c r="M182" i="10"/>
  <c r="L182" i="10"/>
  <c r="K182" i="10"/>
  <c r="J182" i="10"/>
  <c r="I182" i="10"/>
  <c r="H182" i="10"/>
  <c r="F182" i="10"/>
  <c r="D182" i="10"/>
  <c r="C182" i="10"/>
  <c r="B182" i="10"/>
  <c r="AC181" i="10"/>
  <c r="Z181" i="10"/>
  <c r="Y181" i="10"/>
  <c r="X181" i="10"/>
  <c r="W181" i="10"/>
  <c r="U181" i="10"/>
  <c r="S181" i="10"/>
  <c r="R181" i="10"/>
  <c r="Q181" i="10"/>
  <c r="P181" i="10"/>
  <c r="O181" i="10"/>
  <c r="N181" i="10"/>
  <c r="M181" i="10"/>
  <c r="L181" i="10"/>
  <c r="K181" i="10"/>
  <c r="J181" i="10"/>
  <c r="I181" i="10"/>
  <c r="H181" i="10"/>
  <c r="F181" i="10"/>
  <c r="D181" i="10"/>
  <c r="C181" i="10"/>
  <c r="B181" i="10"/>
  <c r="AC180" i="10"/>
  <c r="Z180" i="10"/>
  <c r="Y180" i="10"/>
  <c r="X180" i="10"/>
  <c r="W180" i="10"/>
  <c r="U180" i="10"/>
  <c r="S180" i="10"/>
  <c r="R180" i="10"/>
  <c r="Q180" i="10"/>
  <c r="P180" i="10"/>
  <c r="O180" i="10"/>
  <c r="N180" i="10"/>
  <c r="M180" i="10"/>
  <c r="L180" i="10"/>
  <c r="K180" i="10"/>
  <c r="J180" i="10"/>
  <c r="I180" i="10"/>
  <c r="H180" i="10"/>
  <c r="F180" i="10"/>
  <c r="D180" i="10"/>
  <c r="C180" i="10"/>
  <c r="B180" i="10"/>
  <c r="AC179" i="10"/>
  <c r="Z179" i="10"/>
  <c r="Y179" i="10"/>
  <c r="X179" i="10"/>
  <c r="W179" i="10"/>
  <c r="U179" i="10"/>
  <c r="S179" i="10"/>
  <c r="R179" i="10"/>
  <c r="Q179" i="10"/>
  <c r="P179" i="10"/>
  <c r="O179" i="10"/>
  <c r="N179" i="10"/>
  <c r="M179" i="10"/>
  <c r="L179" i="10"/>
  <c r="K179" i="10"/>
  <c r="J179" i="10"/>
  <c r="I179" i="10"/>
  <c r="H179" i="10"/>
  <c r="F179" i="10"/>
  <c r="D179" i="10"/>
  <c r="C179" i="10"/>
  <c r="B179" i="10"/>
  <c r="AC178" i="10"/>
  <c r="Z178" i="10"/>
  <c r="Y178" i="10"/>
  <c r="X178" i="10"/>
  <c r="W178" i="10"/>
  <c r="U178" i="10"/>
  <c r="S178" i="10"/>
  <c r="R178" i="10"/>
  <c r="Q178" i="10"/>
  <c r="P178" i="10"/>
  <c r="O178" i="10"/>
  <c r="N178" i="10"/>
  <c r="M178" i="10"/>
  <c r="L178" i="10"/>
  <c r="K178" i="10"/>
  <c r="J178" i="10"/>
  <c r="I178" i="10"/>
  <c r="H178" i="10"/>
  <c r="F178" i="10"/>
  <c r="E178" i="10"/>
  <c r="D178" i="10"/>
  <c r="C178" i="10"/>
  <c r="B178" i="10"/>
  <c r="AC177" i="10"/>
  <c r="Z177" i="10"/>
  <c r="Y177" i="10"/>
  <c r="X177" i="10"/>
  <c r="W177" i="10"/>
  <c r="U177" i="10"/>
  <c r="S177" i="10"/>
  <c r="R177" i="10"/>
  <c r="Q177" i="10"/>
  <c r="P177" i="10"/>
  <c r="O177" i="10"/>
  <c r="N177" i="10"/>
  <c r="M177" i="10"/>
  <c r="L177" i="10"/>
  <c r="K177" i="10"/>
  <c r="J177" i="10"/>
  <c r="I177" i="10"/>
  <c r="H177" i="10"/>
  <c r="F177" i="10"/>
  <c r="D177" i="10"/>
  <c r="C177" i="10"/>
  <c r="B177" i="10"/>
  <c r="AC176" i="10"/>
  <c r="Z176" i="10"/>
  <c r="Y176" i="10"/>
  <c r="X176" i="10"/>
  <c r="W176" i="10"/>
  <c r="U176" i="10"/>
  <c r="S176" i="10"/>
  <c r="R176" i="10"/>
  <c r="Q176" i="10"/>
  <c r="P176" i="10"/>
  <c r="O176" i="10"/>
  <c r="N176" i="10"/>
  <c r="M176" i="10"/>
  <c r="L176" i="10"/>
  <c r="K176" i="10"/>
  <c r="J176" i="10"/>
  <c r="I176" i="10"/>
  <c r="H176" i="10"/>
  <c r="F176" i="10"/>
  <c r="D176" i="10"/>
  <c r="C176" i="10"/>
  <c r="B176" i="10"/>
  <c r="AC175" i="10"/>
  <c r="Z175" i="10"/>
  <c r="Y175" i="10"/>
  <c r="X175" i="10"/>
  <c r="W175" i="10"/>
  <c r="U175" i="10"/>
  <c r="S175" i="10"/>
  <c r="R175" i="10"/>
  <c r="Q175" i="10"/>
  <c r="P175" i="10"/>
  <c r="O175" i="10"/>
  <c r="N175" i="10"/>
  <c r="M175" i="10"/>
  <c r="L175" i="10"/>
  <c r="K175" i="10"/>
  <c r="J175" i="10"/>
  <c r="I175" i="10"/>
  <c r="H175" i="10"/>
  <c r="F175" i="10"/>
  <c r="D175" i="10"/>
  <c r="C175" i="10"/>
  <c r="B175" i="10"/>
  <c r="AC174" i="10"/>
  <c r="Z174" i="10"/>
  <c r="Y174" i="10"/>
  <c r="X174" i="10"/>
  <c r="W174" i="10"/>
  <c r="U174" i="10"/>
  <c r="S174" i="10"/>
  <c r="R174" i="10"/>
  <c r="Q174" i="10"/>
  <c r="P174" i="10"/>
  <c r="O174" i="10"/>
  <c r="N174" i="10"/>
  <c r="M174" i="10"/>
  <c r="L174" i="10"/>
  <c r="K174" i="10"/>
  <c r="J174" i="10"/>
  <c r="I174" i="10"/>
  <c r="H174" i="10"/>
  <c r="F174" i="10"/>
  <c r="D174" i="10"/>
  <c r="C174" i="10"/>
  <c r="B174" i="10"/>
  <c r="AC173" i="10"/>
  <c r="Z173" i="10"/>
  <c r="Y173" i="10"/>
  <c r="X173" i="10"/>
  <c r="W173" i="10"/>
  <c r="U173" i="10"/>
  <c r="S173" i="10"/>
  <c r="R173" i="10"/>
  <c r="Q173" i="10"/>
  <c r="P173" i="10"/>
  <c r="O173" i="10"/>
  <c r="N173" i="10"/>
  <c r="M173" i="10"/>
  <c r="L173" i="10"/>
  <c r="K173" i="10"/>
  <c r="J173" i="10"/>
  <c r="I173" i="10"/>
  <c r="H173" i="10"/>
  <c r="F173" i="10"/>
  <c r="D173" i="10"/>
  <c r="C173" i="10"/>
  <c r="B173" i="10"/>
  <c r="AC172" i="10"/>
  <c r="Z172" i="10"/>
  <c r="Y172" i="10"/>
  <c r="X172" i="10"/>
  <c r="W172" i="10"/>
  <c r="U172" i="10"/>
  <c r="S172" i="10"/>
  <c r="R172" i="10"/>
  <c r="Q172" i="10"/>
  <c r="P172" i="10"/>
  <c r="O172" i="10"/>
  <c r="N172" i="10"/>
  <c r="M172" i="10"/>
  <c r="L172" i="10"/>
  <c r="K172" i="10"/>
  <c r="J172" i="10"/>
  <c r="I172" i="10"/>
  <c r="H172" i="10"/>
  <c r="F172" i="10"/>
  <c r="D172" i="10"/>
  <c r="C172" i="10"/>
  <c r="B172" i="10"/>
  <c r="AC171" i="10"/>
  <c r="Z171" i="10"/>
  <c r="Y171" i="10"/>
  <c r="X171" i="10"/>
  <c r="W171" i="10"/>
  <c r="U171" i="10"/>
  <c r="S171" i="10"/>
  <c r="R171" i="10"/>
  <c r="Q171" i="10"/>
  <c r="P171" i="10"/>
  <c r="O171" i="10"/>
  <c r="N171" i="10"/>
  <c r="M171" i="10"/>
  <c r="L171" i="10"/>
  <c r="K171" i="10"/>
  <c r="J171" i="10"/>
  <c r="I171" i="10"/>
  <c r="H171" i="10"/>
  <c r="F171" i="10"/>
  <c r="D171" i="10"/>
  <c r="C171" i="10"/>
  <c r="B171" i="10"/>
  <c r="AC170" i="10"/>
  <c r="Z170" i="10"/>
  <c r="Y170" i="10"/>
  <c r="X170" i="10"/>
  <c r="W170" i="10"/>
  <c r="U170" i="10"/>
  <c r="S170" i="10"/>
  <c r="R170" i="10"/>
  <c r="Q170" i="10"/>
  <c r="P170" i="10"/>
  <c r="O170" i="10"/>
  <c r="N170" i="10"/>
  <c r="M170" i="10"/>
  <c r="L170" i="10"/>
  <c r="K170" i="10"/>
  <c r="J170" i="10"/>
  <c r="I170" i="10"/>
  <c r="H170" i="10"/>
  <c r="F170" i="10"/>
  <c r="D170" i="10"/>
  <c r="C170" i="10"/>
  <c r="B170" i="10"/>
  <c r="AC169" i="10"/>
  <c r="Z169" i="10"/>
  <c r="Y169" i="10"/>
  <c r="X169" i="10"/>
  <c r="W169" i="10"/>
  <c r="U169" i="10"/>
  <c r="S169" i="10"/>
  <c r="R169" i="10"/>
  <c r="Q169" i="10"/>
  <c r="P169" i="10"/>
  <c r="O169" i="10"/>
  <c r="N169" i="10"/>
  <c r="M169" i="10"/>
  <c r="L169" i="10"/>
  <c r="K169" i="10"/>
  <c r="J169" i="10"/>
  <c r="I169" i="10"/>
  <c r="H169" i="10"/>
  <c r="F169" i="10"/>
  <c r="D169" i="10"/>
  <c r="C169" i="10"/>
  <c r="B169" i="10"/>
  <c r="AC168" i="10"/>
  <c r="Z168" i="10"/>
  <c r="Y168" i="10"/>
  <c r="X168" i="10"/>
  <c r="W168" i="10"/>
  <c r="U168" i="10"/>
  <c r="S168" i="10"/>
  <c r="R168" i="10"/>
  <c r="Q168" i="10"/>
  <c r="P168" i="10"/>
  <c r="O168" i="10"/>
  <c r="N168" i="10"/>
  <c r="M168" i="10"/>
  <c r="L168" i="10"/>
  <c r="K168" i="10"/>
  <c r="J168" i="10"/>
  <c r="I168" i="10"/>
  <c r="H168" i="10"/>
  <c r="F168" i="10"/>
  <c r="D168" i="10"/>
  <c r="C168" i="10"/>
  <c r="B168" i="10"/>
  <c r="AC167" i="10"/>
  <c r="Z167" i="10"/>
  <c r="Y167" i="10"/>
  <c r="X167" i="10"/>
  <c r="W167" i="10"/>
  <c r="U167" i="10"/>
  <c r="S167" i="10"/>
  <c r="R167" i="10"/>
  <c r="Q167" i="10"/>
  <c r="P167" i="10"/>
  <c r="O167" i="10"/>
  <c r="N167" i="10"/>
  <c r="M167" i="10"/>
  <c r="L167" i="10"/>
  <c r="K167" i="10"/>
  <c r="J167" i="10"/>
  <c r="I167" i="10"/>
  <c r="H167" i="10"/>
  <c r="F167" i="10"/>
  <c r="D167" i="10"/>
  <c r="C167" i="10"/>
  <c r="B167" i="10"/>
  <c r="AC166" i="10"/>
  <c r="Z166" i="10"/>
  <c r="Y166" i="10"/>
  <c r="X166" i="10"/>
  <c r="W166" i="10"/>
  <c r="U166" i="10"/>
  <c r="S166" i="10"/>
  <c r="R166" i="10"/>
  <c r="Q166" i="10"/>
  <c r="P166" i="10"/>
  <c r="O166" i="10"/>
  <c r="N166" i="10"/>
  <c r="M166" i="10"/>
  <c r="L166" i="10"/>
  <c r="K166" i="10"/>
  <c r="J166" i="10"/>
  <c r="I166" i="10"/>
  <c r="H166" i="10"/>
  <c r="F166" i="10"/>
  <c r="D166" i="10"/>
  <c r="C166" i="10"/>
  <c r="B166" i="10"/>
  <c r="AC165" i="10"/>
  <c r="Z165" i="10"/>
  <c r="Y165" i="10"/>
  <c r="X165" i="10"/>
  <c r="W165" i="10"/>
  <c r="U165" i="10"/>
  <c r="S165" i="10"/>
  <c r="R165" i="10"/>
  <c r="Q165" i="10"/>
  <c r="P165" i="10"/>
  <c r="O165" i="10"/>
  <c r="N165" i="10"/>
  <c r="M165" i="10"/>
  <c r="L165" i="10"/>
  <c r="K165" i="10"/>
  <c r="J165" i="10"/>
  <c r="I165" i="10"/>
  <c r="H165" i="10"/>
  <c r="F165" i="10"/>
  <c r="D165" i="10"/>
  <c r="C165" i="10"/>
  <c r="B165" i="10"/>
  <c r="AC164" i="10"/>
  <c r="Z164" i="10"/>
  <c r="Y164" i="10"/>
  <c r="X164" i="10"/>
  <c r="W164" i="10"/>
  <c r="U164" i="10"/>
  <c r="S164" i="10"/>
  <c r="R164" i="10"/>
  <c r="Q164" i="10"/>
  <c r="P164" i="10"/>
  <c r="O164" i="10"/>
  <c r="N164" i="10"/>
  <c r="M164" i="10"/>
  <c r="L164" i="10"/>
  <c r="K164" i="10"/>
  <c r="J164" i="10"/>
  <c r="I164" i="10"/>
  <c r="H164" i="10"/>
  <c r="F164" i="10"/>
  <c r="D164" i="10"/>
  <c r="C164" i="10"/>
  <c r="B164" i="10"/>
  <c r="AC163" i="10"/>
  <c r="Z163" i="10"/>
  <c r="Y163" i="10"/>
  <c r="X163" i="10"/>
  <c r="W163" i="10"/>
  <c r="U163" i="10"/>
  <c r="S163" i="10"/>
  <c r="R163" i="10"/>
  <c r="Q163" i="10"/>
  <c r="P163" i="10"/>
  <c r="O163" i="10"/>
  <c r="N163" i="10"/>
  <c r="M163" i="10"/>
  <c r="L163" i="10"/>
  <c r="K163" i="10"/>
  <c r="J163" i="10"/>
  <c r="I163" i="10"/>
  <c r="H163" i="10"/>
  <c r="F163" i="10"/>
  <c r="D163" i="10"/>
  <c r="C163" i="10"/>
  <c r="B163" i="10"/>
  <c r="AC162" i="10"/>
  <c r="Z162" i="10"/>
  <c r="Y162" i="10"/>
  <c r="X162" i="10"/>
  <c r="W162" i="10"/>
  <c r="U162" i="10"/>
  <c r="S162" i="10"/>
  <c r="R162" i="10"/>
  <c r="Q162" i="10"/>
  <c r="P162" i="10"/>
  <c r="O162" i="10"/>
  <c r="N162" i="10"/>
  <c r="M162" i="10"/>
  <c r="L162" i="10"/>
  <c r="K162" i="10"/>
  <c r="J162" i="10"/>
  <c r="I162" i="10"/>
  <c r="H162" i="10"/>
  <c r="F162" i="10"/>
  <c r="D162" i="10"/>
  <c r="C162" i="10"/>
  <c r="B162" i="10"/>
  <c r="AC161" i="10"/>
  <c r="Z161" i="10"/>
  <c r="Y161" i="10"/>
  <c r="X161" i="10"/>
  <c r="W161" i="10"/>
  <c r="U161" i="10"/>
  <c r="S161" i="10"/>
  <c r="R161" i="10"/>
  <c r="Q161" i="10"/>
  <c r="P161" i="10"/>
  <c r="O161" i="10"/>
  <c r="N161" i="10"/>
  <c r="M161" i="10"/>
  <c r="L161" i="10"/>
  <c r="K161" i="10"/>
  <c r="J161" i="10"/>
  <c r="I161" i="10"/>
  <c r="H161" i="10"/>
  <c r="F161" i="10"/>
  <c r="D161" i="10"/>
  <c r="C161" i="10"/>
  <c r="B161" i="10"/>
  <c r="AC160" i="10"/>
  <c r="Z160" i="10"/>
  <c r="Y160" i="10"/>
  <c r="X160" i="10"/>
  <c r="W160" i="10"/>
  <c r="U160" i="10"/>
  <c r="S160" i="10"/>
  <c r="R160" i="10"/>
  <c r="Q160" i="10"/>
  <c r="P160" i="10"/>
  <c r="O160" i="10"/>
  <c r="N160" i="10"/>
  <c r="M160" i="10"/>
  <c r="L160" i="10"/>
  <c r="K160" i="10"/>
  <c r="J160" i="10"/>
  <c r="I160" i="10"/>
  <c r="H160" i="10"/>
  <c r="F160" i="10"/>
  <c r="D160" i="10"/>
  <c r="C160" i="10"/>
  <c r="B160" i="10"/>
  <c r="AC159" i="10"/>
  <c r="Z159" i="10"/>
  <c r="Y159" i="10"/>
  <c r="X159" i="10"/>
  <c r="W159" i="10"/>
  <c r="U159" i="10"/>
  <c r="S159" i="10"/>
  <c r="R159" i="10"/>
  <c r="Q159" i="10"/>
  <c r="P159" i="10"/>
  <c r="O159" i="10"/>
  <c r="N159" i="10"/>
  <c r="M159" i="10"/>
  <c r="L159" i="10"/>
  <c r="K159" i="10"/>
  <c r="J159" i="10"/>
  <c r="I159" i="10"/>
  <c r="H159" i="10"/>
  <c r="F159" i="10"/>
  <c r="D159" i="10"/>
  <c r="C159" i="10"/>
  <c r="B159" i="10"/>
  <c r="AC158" i="10"/>
  <c r="Z158" i="10"/>
  <c r="Y158" i="10"/>
  <c r="X158" i="10"/>
  <c r="W158" i="10"/>
  <c r="U158" i="10"/>
  <c r="S158" i="10"/>
  <c r="R158" i="10"/>
  <c r="Q158" i="10"/>
  <c r="P158" i="10"/>
  <c r="O158" i="10"/>
  <c r="N158" i="10"/>
  <c r="M158" i="10"/>
  <c r="L158" i="10"/>
  <c r="K158" i="10"/>
  <c r="J158" i="10"/>
  <c r="I158" i="10"/>
  <c r="H158" i="10"/>
  <c r="F158" i="10"/>
  <c r="D158" i="10"/>
  <c r="C158" i="10"/>
  <c r="B158" i="10"/>
  <c r="AC157" i="10"/>
  <c r="Z157" i="10"/>
  <c r="Y157" i="10"/>
  <c r="X157" i="10"/>
  <c r="W157" i="10"/>
  <c r="U157" i="10"/>
  <c r="S157" i="10"/>
  <c r="R157" i="10"/>
  <c r="Q157" i="10"/>
  <c r="P157" i="10"/>
  <c r="O157" i="10"/>
  <c r="N157" i="10"/>
  <c r="M157" i="10"/>
  <c r="L157" i="10"/>
  <c r="K157" i="10"/>
  <c r="J157" i="10"/>
  <c r="I157" i="10"/>
  <c r="H157" i="10"/>
  <c r="F157" i="10"/>
  <c r="D157" i="10"/>
  <c r="C157" i="10"/>
  <c r="B157" i="10"/>
  <c r="AC156" i="10"/>
  <c r="Z156" i="10"/>
  <c r="Y156" i="10"/>
  <c r="X156" i="10"/>
  <c r="W156" i="10"/>
  <c r="U156" i="10"/>
  <c r="S156" i="10"/>
  <c r="R156" i="10"/>
  <c r="Q156" i="10"/>
  <c r="P156" i="10"/>
  <c r="O156" i="10"/>
  <c r="N156" i="10"/>
  <c r="M156" i="10"/>
  <c r="L156" i="10"/>
  <c r="K156" i="10"/>
  <c r="J156" i="10"/>
  <c r="I156" i="10"/>
  <c r="H156" i="10"/>
  <c r="F156" i="10"/>
  <c r="D156" i="10"/>
  <c r="C156" i="10"/>
  <c r="B156" i="10"/>
  <c r="AC155" i="10"/>
  <c r="Z155" i="10"/>
  <c r="Y155" i="10"/>
  <c r="X155" i="10"/>
  <c r="W155" i="10"/>
  <c r="U155" i="10"/>
  <c r="S155" i="10"/>
  <c r="R155" i="10"/>
  <c r="Q155" i="10"/>
  <c r="P155" i="10"/>
  <c r="O155" i="10"/>
  <c r="N155" i="10"/>
  <c r="M155" i="10"/>
  <c r="L155" i="10"/>
  <c r="K155" i="10"/>
  <c r="J155" i="10"/>
  <c r="I155" i="10"/>
  <c r="H155" i="10"/>
  <c r="F155" i="10"/>
  <c r="D155" i="10"/>
  <c r="C155" i="10"/>
  <c r="B155" i="10"/>
  <c r="AC154" i="10"/>
  <c r="Z154" i="10"/>
  <c r="Y154" i="10"/>
  <c r="X154" i="10"/>
  <c r="W154" i="10"/>
  <c r="U154" i="10"/>
  <c r="S154" i="10"/>
  <c r="R154" i="10"/>
  <c r="Q154" i="10"/>
  <c r="P154" i="10"/>
  <c r="O154" i="10"/>
  <c r="N154" i="10"/>
  <c r="M154" i="10"/>
  <c r="L154" i="10"/>
  <c r="K154" i="10"/>
  <c r="J154" i="10"/>
  <c r="I154" i="10"/>
  <c r="H154" i="10"/>
  <c r="F154" i="10"/>
  <c r="D154" i="10"/>
  <c r="C154" i="10"/>
  <c r="B154" i="10"/>
  <c r="AC153" i="10"/>
  <c r="Z153" i="10"/>
  <c r="Y153" i="10"/>
  <c r="X153" i="10"/>
  <c r="W153" i="10"/>
  <c r="U153" i="10"/>
  <c r="S153" i="10"/>
  <c r="R153" i="10"/>
  <c r="Q153" i="10"/>
  <c r="P153" i="10"/>
  <c r="O153" i="10"/>
  <c r="N153" i="10"/>
  <c r="M153" i="10"/>
  <c r="L153" i="10"/>
  <c r="K153" i="10"/>
  <c r="J153" i="10"/>
  <c r="I153" i="10"/>
  <c r="H153" i="10"/>
  <c r="F153" i="10"/>
  <c r="D153" i="10"/>
  <c r="C153" i="10"/>
  <c r="B153" i="10"/>
  <c r="AC152" i="10"/>
  <c r="Z152" i="10"/>
  <c r="Y152" i="10"/>
  <c r="X152" i="10"/>
  <c r="W152" i="10"/>
  <c r="U152" i="10"/>
  <c r="S152" i="10"/>
  <c r="R152" i="10"/>
  <c r="Q152" i="10"/>
  <c r="P152" i="10"/>
  <c r="O152" i="10"/>
  <c r="N152" i="10"/>
  <c r="M152" i="10"/>
  <c r="L152" i="10"/>
  <c r="K152" i="10"/>
  <c r="J152" i="10"/>
  <c r="I152" i="10"/>
  <c r="H152" i="10"/>
  <c r="F152" i="10"/>
  <c r="D152" i="10"/>
  <c r="C152" i="10"/>
  <c r="B152" i="10"/>
  <c r="AC151" i="10"/>
  <c r="Z151" i="10"/>
  <c r="Y151" i="10"/>
  <c r="X151" i="10"/>
  <c r="W151" i="10"/>
  <c r="U151" i="10"/>
  <c r="S151" i="10"/>
  <c r="R151" i="10"/>
  <c r="Q151" i="10"/>
  <c r="P151" i="10"/>
  <c r="O151" i="10"/>
  <c r="N151" i="10"/>
  <c r="M151" i="10"/>
  <c r="L151" i="10"/>
  <c r="K151" i="10"/>
  <c r="J151" i="10"/>
  <c r="I151" i="10"/>
  <c r="H151" i="10"/>
  <c r="F151" i="10"/>
  <c r="D151" i="10"/>
  <c r="C151" i="10"/>
  <c r="B151" i="10"/>
  <c r="AC150" i="10"/>
  <c r="Z150" i="10"/>
  <c r="Y150" i="10"/>
  <c r="X150" i="10"/>
  <c r="W150" i="10"/>
  <c r="U150" i="10"/>
  <c r="S150" i="10"/>
  <c r="R150" i="10"/>
  <c r="Q150" i="10"/>
  <c r="P150" i="10"/>
  <c r="O150" i="10"/>
  <c r="N150" i="10"/>
  <c r="M150" i="10"/>
  <c r="L150" i="10"/>
  <c r="K150" i="10"/>
  <c r="J150" i="10"/>
  <c r="I150" i="10"/>
  <c r="H150" i="10"/>
  <c r="F150" i="10"/>
  <c r="D150" i="10"/>
  <c r="C150" i="10"/>
  <c r="B150" i="10"/>
  <c r="AC149" i="10"/>
  <c r="Z149" i="10"/>
  <c r="Y149" i="10"/>
  <c r="X149" i="10"/>
  <c r="W149" i="10"/>
  <c r="U149" i="10"/>
  <c r="S149" i="10"/>
  <c r="R149" i="10"/>
  <c r="Q149" i="10"/>
  <c r="P149" i="10"/>
  <c r="O149" i="10"/>
  <c r="N149" i="10"/>
  <c r="M149" i="10"/>
  <c r="L149" i="10"/>
  <c r="K149" i="10"/>
  <c r="J149" i="10"/>
  <c r="I149" i="10"/>
  <c r="H149" i="10"/>
  <c r="F149" i="10"/>
  <c r="D149" i="10"/>
  <c r="C149" i="10"/>
  <c r="B149" i="10"/>
  <c r="AC148" i="10"/>
  <c r="Z148" i="10"/>
  <c r="Y148" i="10"/>
  <c r="X148" i="10"/>
  <c r="W148" i="10"/>
  <c r="U148" i="10"/>
  <c r="S148" i="10"/>
  <c r="R148" i="10"/>
  <c r="Q148" i="10"/>
  <c r="P148" i="10"/>
  <c r="O148" i="10"/>
  <c r="N148" i="10"/>
  <c r="M148" i="10"/>
  <c r="L148" i="10"/>
  <c r="K148" i="10"/>
  <c r="J148" i="10"/>
  <c r="I148" i="10"/>
  <c r="H148" i="10"/>
  <c r="F148" i="10"/>
  <c r="D148" i="10"/>
  <c r="C148" i="10"/>
  <c r="B148" i="10"/>
  <c r="AC147" i="10"/>
  <c r="Z147" i="10"/>
  <c r="Y147" i="10"/>
  <c r="X147" i="10"/>
  <c r="W147" i="10"/>
  <c r="U147" i="10"/>
  <c r="S147" i="10"/>
  <c r="R147" i="10"/>
  <c r="Q147" i="10"/>
  <c r="P147" i="10"/>
  <c r="O147" i="10"/>
  <c r="N147" i="10"/>
  <c r="M147" i="10"/>
  <c r="L147" i="10"/>
  <c r="K147" i="10"/>
  <c r="J147" i="10"/>
  <c r="I147" i="10"/>
  <c r="H147" i="10"/>
  <c r="F147" i="10"/>
  <c r="D147" i="10"/>
  <c r="C147" i="10"/>
  <c r="B147" i="10"/>
  <c r="AC146" i="10"/>
  <c r="Z146" i="10"/>
  <c r="Y146" i="10"/>
  <c r="X146" i="10"/>
  <c r="W146" i="10"/>
  <c r="U146" i="10"/>
  <c r="S146" i="10"/>
  <c r="R146" i="10"/>
  <c r="Q146" i="10"/>
  <c r="P146" i="10"/>
  <c r="O146" i="10"/>
  <c r="N146" i="10"/>
  <c r="M146" i="10"/>
  <c r="L146" i="10"/>
  <c r="K146" i="10"/>
  <c r="J146" i="10"/>
  <c r="I146" i="10"/>
  <c r="H146" i="10"/>
  <c r="F146" i="10"/>
  <c r="D146" i="10"/>
  <c r="C146" i="10"/>
  <c r="B146" i="10"/>
  <c r="AC145" i="10"/>
  <c r="Z145" i="10"/>
  <c r="Y145" i="10"/>
  <c r="X145" i="10"/>
  <c r="W145" i="10"/>
  <c r="U145" i="10"/>
  <c r="S145" i="10"/>
  <c r="R145" i="10"/>
  <c r="Q145" i="10"/>
  <c r="P145" i="10"/>
  <c r="O145" i="10"/>
  <c r="N145" i="10"/>
  <c r="M145" i="10"/>
  <c r="L145" i="10"/>
  <c r="K145" i="10"/>
  <c r="J145" i="10"/>
  <c r="I145" i="10"/>
  <c r="H145" i="10"/>
  <c r="F145" i="10"/>
  <c r="D145" i="10"/>
  <c r="C145" i="10"/>
  <c r="B145" i="10"/>
  <c r="AC144" i="10"/>
  <c r="Z144" i="10"/>
  <c r="Y144" i="10"/>
  <c r="X144" i="10"/>
  <c r="W144" i="10"/>
  <c r="U144" i="10"/>
  <c r="S144" i="10"/>
  <c r="R144" i="10"/>
  <c r="Q144" i="10"/>
  <c r="P144" i="10"/>
  <c r="O144" i="10"/>
  <c r="N144" i="10"/>
  <c r="M144" i="10"/>
  <c r="L144" i="10"/>
  <c r="K144" i="10"/>
  <c r="J144" i="10"/>
  <c r="I144" i="10"/>
  <c r="H144" i="10"/>
  <c r="F144" i="10"/>
  <c r="D144" i="10"/>
  <c r="C144" i="10"/>
  <c r="B144" i="10"/>
  <c r="AC143" i="10"/>
  <c r="Z143" i="10"/>
  <c r="Y143" i="10"/>
  <c r="X143" i="10"/>
  <c r="W143" i="10"/>
  <c r="U143" i="10"/>
  <c r="S143" i="10"/>
  <c r="R143" i="10"/>
  <c r="Q143" i="10"/>
  <c r="P143" i="10"/>
  <c r="O143" i="10"/>
  <c r="N143" i="10"/>
  <c r="M143" i="10"/>
  <c r="L143" i="10"/>
  <c r="K143" i="10"/>
  <c r="J143" i="10"/>
  <c r="I143" i="10"/>
  <c r="H143" i="10"/>
  <c r="F143" i="10"/>
  <c r="D143" i="10"/>
  <c r="C143" i="10"/>
  <c r="B143" i="10"/>
  <c r="AC142" i="10"/>
  <c r="Z142" i="10"/>
  <c r="Y142" i="10"/>
  <c r="X142" i="10"/>
  <c r="W142" i="10"/>
  <c r="U142" i="10"/>
  <c r="S142" i="10"/>
  <c r="R142" i="10"/>
  <c r="Q142" i="10"/>
  <c r="P142" i="10"/>
  <c r="O142" i="10"/>
  <c r="N142" i="10"/>
  <c r="M142" i="10"/>
  <c r="L142" i="10"/>
  <c r="K142" i="10"/>
  <c r="J142" i="10"/>
  <c r="I142" i="10"/>
  <c r="H142" i="10"/>
  <c r="F142" i="10"/>
  <c r="D142" i="10"/>
  <c r="C142" i="10"/>
  <c r="B142" i="10"/>
  <c r="AC141" i="10"/>
  <c r="Z141" i="10"/>
  <c r="Y141" i="10"/>
  <c r="X141" i="10"/>
  <c r="W141" i="10"/>
  <c r="U141" i="10"/>
  <c r="S141" i="10"/>
  <c r="R141" i="10"/>
  <c r="Q141" i="10"/>
  <c r="P141" i="10"/>
  <c r="O141" i="10"/>
  <c r="N141" i="10"/>
  <c r="M141" i="10"/>
  <c r="L141" i="10"/>
  <c r="K141" i="10"/>
  <c r="J141" i="10"/>
  <c r="I141" i="10"/>
  <c r="H141" i="10"/>
  <c r="F141" i="10"/>
  <c r="D141" i="10"/>
  <c r="C141" i="10"/>
  <c r="B141" i="10"/>
  <c r="AC140" i="10"/>
  <c r="Z140" i="10"/>
  <c r="Y140" i="10"/>
  <c r="X140" i="10"/>
  <c r="W140" i="10"/>
  <c r="U140" i="10"/>
  <c r="S140" i="10"/>
  <c r="R140" i="10"/>
  <c r="Q140" i="10"/>
  <c r="P140" i="10"/>
  <c r="O140" i="10"/>
  <c r="N140" i="10"/>
  <c r="M140" i="10"/>
  <c r="L140" i="10"/>
  <c r="K140" i="10"/>
  <c r="J140" i="10"/>
  <c r="I140" i="10"/>
  <c r="H140" i="10"/>
  <c r="F140" i="10"/>
  <c r="D140" i="10"/>
  <c r="C140" i="10"/>
  <c r="B140" i="10"/>
  <c r="AC139" i="10"/>
  <c r="Z139" i="10"/>
  <c r="Y139" i="10"/>
  <c r="X139" i="10"/>
  <c r="W139" i="10"/>
  <c r="U139" i="10"/>
  <c r="S139" i="10"/>
  <c r="R139" i="10"/>
  <c r="Q139" i="10"/>
  <c r="P139" i="10"/>
  <c r="O139" i="10"/>
  <c r="N139" i="10"/>
  <c r="M139" i="10"/>
  <c r="L139" i="10"/>
  <c r="K139" i="10"/>
  <c r="J139" i="10"/>
  <c r="I139" i="10"/>
  <c r="H139" i="10"/>
  <c r="F139" i="10"/>
  <c r="D139" i="10"/>
  <c r="C139" i="10"/>
  <c r="B139" i="10"/>
  <c r="AC138" i="10"/>
  <c r="Z138" i="10"/>
  <c r="Y138" i="10"/>
  <c r="X138" i="10"/>
  <c r="W138" i="10"/>
  <c r="U138" i="10"/>
  <c r="S138" i="10"/>
  <c r="R138" i="10"/>
  <c r="Q138" i="10"/>
  <c r="P138" i="10"/>
  <c r="O138" i="10"/>
  <c r="N138" i="10"/>
  <c r="M138" i="10"/>
  <c r="L138" i="10"/>
  <c r="K138" i="10"/>
  <c r="J138" i="10"/>
  <c r="I138" i="10"/>
  <c r="H138" i="10"/>
  <c r="F138" i="10"/>
  <c r="D138" i="10"/>
  <c r="C138" i="10"/>
  <c r="B138" i="10"/>
  <c r="AC137" i="10"/>
  <c r="Z137" i="10"/>
  <c r="Y137" i="10"/>
  <c r="X137" i="10"/>
  <c r="W137" i="10"/>
  <c r="U137" i="10"/>
  <c r="S137" i="10"/>
  <c r="R137" i="10"/>
  <c r="Q137" i="10"/>
  <c r="P137" i="10"/>
  <c r="O137" i="10"/>
  <c r="N137" i="10"/>
  <c r="M137" i="10"/>
  <c r="L137" i="10"/>
  <c r="K137" i="10"/>
  <c r="J137" i="10"/>
  <c r="I137" i="10"/>
  <c r="H137" i="10"/>
  <c r="F137" i="10"/>
  <c r="D137" i="10"/>
  <c r="C137" i="10"/>
  <c r="B137" i="10"/>
  <c r="AC136" i="10"/>
  <c r="Z136" i="10"/>
  <c r="Y136" i="10"/>
  <c r="X136" i="10"/>
  <c r="W136" i="10"/>
  <c r="U136" i="10"/>
  <c r="S136" i="10"/>
  <c r="R136" i="10"/>
  <c r="Q136" i="10"/>
  <c r="P136" i="10"/>
  <c r="O136" i="10"/>
  <c r="N136" i="10"/>
  <c r="M136" i="10"/>
  <c r="L136" i="10"/>
  <c r="K136" i="10"/>
  <c r="J136" i="10"/>
  <c r="I136" i="10"/>
  <c r="H136" i="10"/>
  <c r="F136" i="10"/>
  <c r="D136" i="10"/>
  <c r="C136" i="10"/>
  <c r="B136" i="10"/>
  <c r="AC135" i="10"/>
  <c r="Z135" i="10"/>
  <c r="Y135" i="10"/>
  <c r="X135" i="10"/>
  <c r="W135" i="10"/>
  <c r="U135" i="10"/>
  <c r="S135" i="10"/>
  <c r="R135" i="10"/>
  <c r="Q135" i="10"/>
  <c r="P135" i="10"/>
  <c r="O135" i="10"/>
  <c r="N135" i="10"/>
  <c r="M135" i="10"/>
  <c r="L135" i="10"/>
  <c r="K135" i="10"/>
  <c r="J135" i="10"/>
  <c r="I135" i="10"/>
  <c r="H135" i="10"/>
  <c r="F135" i="10"/>
  <c r="D135" i="10"/>
  <c r="C135" i="10"/>
  <c r="B135" i="10"/>
  <c r="AC134" i="10"/>
  <c r="Z134" i="10"/>
  <c r="Y134" i="10"/>
  <c r="X134" i="10"/>
  <c r="W134" i="10"/>
  <c r="U134" i="10"/>
  <c r="S134" i="10"/>
  <c r="R134" i="10"/>
  <c r="Q134" i="10"/>
  <c r="P134" i="10"/>
  <c r="O134" i="10"/>
  <c r="N134" i="10"/>
  <c r="M134" i="10"/>
  <c r="L134" i="10"/>
  <c r="K134" i="10"/>
  <c r="J134" i="10"/>
  <c r="I134" i="10"/>
  <c r="H134" i="10"/>
  <c r="F134" i="10"/>
  <c r="D134" i="10"/>
  <c r="C134" i="10"/>
  <c r="B134" i="10"/>
  <c r="AC133" i="10"/>
  <c r="Z133" i="10"/>
  <c r="Y133" i="10"/>
  <c r="X133" i="10"/>
  <c r="W133" i="10"/>
  <c r="U133" i="10"/>
  <c r="S133" i="10"/>
  <c r="R133" i="10"/>
  <c r="Q133" i="10"/>
  <c r="P133" i="10"/>
  <c r="O133" i="10"/>
  <c r="N133" i="10"/>
  <c r="M133" i="10"/>
  <c r="L133" i="10"/>
  <c r="K133" i="10"/>
  <c r="J133" i="10"/>
  <c r="I133" i="10"/>
  <c r="H133" i="10"/>
  <c r="F133" i="10"/>
  <c r="D133" i="10"/>
  <c r="C133" i="10"/>
  <c r="B133" i="10"/>
  <c r="AC132" i="10"/>
  <c r="Z132" i="10"/>
  <c r="Y132" i="10"/>
  <c r="X132" i="10"/>
  <c r="W132" i="10"/>
  <c r="U132" i="10"/>
  <c r="S132" i="10"/>
  <c r="R132" i="10"/>
  <c r="Q132" i="10"/>
  <c r="P132" i="10"/>
  <c r="O132" i="10"/>
  <c r="N132" i="10"/>
  <c r="M132" i="10"/>
  <c r="L132" i="10"/>
  <c r="K132" i="10"/>
  <c r="J132" i="10"/>
  <c r="I132" i="10"/>
  <c r="H132" i="10"/>
  <c r="F132" i="10"/>
  <c r="D132" i="10"/>
  <c r="C132" i="10"/>
  <c r="B132" i="10"/>
  <c r="AC131" i="10"/>
  <c r="Z131" i="10"/>
  <c r="Y131" i="10"/>
  <c r="X131" i="10"/>
  <c r="W131" i="10"/>
  <c r="U131" i="10"/>
  <c r="S131" i="10"/>
  <c r="R131" i="10"/>
  <c r="Q131" i="10"/>
  <c r="P131" i="10"/>
  <c r="O131" i="10"/>
  <c r="N131" i="10"/>
  <c r="M131" i="10"/>
  <c r="L131" i="10"/>
  <c r="K131" i="10"/>
  <c r="J131" i="10"/>
  <c r="I131" i="10"/>
  <c r="H131" i="10"/>
  <c r="F131" i="10"/>
  <c r="D131" i="10"/>
  <c r="C131" i="10"/>
  <c r="B131" i="10"/>
  <c r="AC130" i="10"/>
  <c r="Z130" i="10"/>
  <c r="Y130" i="10"/>
  <c r="X130" i="10"/>
  <c r="W130" i="10"/>
  <c r="U130" i="10"/>
  <c r="S130" i="10"/>
  <c r="R130" i="10"/>
  <c r="Q130" i="10"/>
  <c r="P130" i="10"/>
  <c r="O130" i="10"/>
  <c r="N130" i="10"/>
  <c r="M130" i="10"/>
  <c r="L130" i="10"/>
  <c r="K130" i="10"/>
  <c r="J130" i="10"/>
  <c r="I130" i="10"/>
  <c r="H130" i="10"/>
  <c r="F130" i="10"/>
  <c r="D130" i="10"/>
  <c r="C130" i="10"/>
  <c r="B130" i="10"/>
  <c r="AC129" i="10"/>
  <c r="Z129" i="10"/>
  <c r="Y129" i="10"/>
  <c r="X129" i="10"/>
  <c r="W129" i="10"/>
  <c r="U129" i="10"/>
  <c r="S129" i="10"/>
  <c r="R129" i="10"/>
  <c r="Q129" i="10"/>
  <c r="P129" i="10"/>
  <c r="O129" i="10"/>
  <c r="N129" i="10"/>
  <c r="M129" i="10"/>
  <c r="L129" i="10"/>
  <c r="K129" i="10"/>
  <c r="J129" i="10"/>
  <c r="I129" i="10"/>
  <c r="H129" i="10"/>
  <c r="F129" i="10"/>
  <c r="D129" i="10"/>
  <c r="C129" i="10"/>
  <c r="B129" i="10"/>
  <c r="AC128" i="10"/>
  <c r="Z128" i="10"/>
  <c r="Y128" i="10"/>
  <c r="X128" i="10"/>
  <c r="W128" i="10"/>
  <c r="U128" i="10"/>
  <c r="S128" i="10"/>
  <c r="R128" i="10"/>
  <c r="Q128" i="10"/>
  <c r="P128" i="10"/>
  <c r="O128" i="10"/>
  <c r="N128" i="10"/>
  <c r="M128" i="10"/>
  <c r="L128" i="10"/>
  <c r="K128" i="10"/>
  <c r="J128" i="10"/>
  <c r="I128" i="10"/>
  <c r="H128" i="10"/>
  <c r="F128" i="10"/>
  <c r="D128" i="10"/>
  <c r="C128" i="10"/>
  <c r="B128" i="10"/>
  <c r="AC127" i="10"/>
  <c r="Z127" i="10"/>
  <c r="Y127" i="10"/>
  <c r="X127" i="10"/>
  <c r="W127" i="10"/>
  <c r="U127" i="10"/>
  <c r="S127" i="10"/>
  <c r="R127" i="10"/>
  <c r="Q127" i="10"/>
  <c r="P127" i="10"/>
  <c r="O127" i="10"/>
  <c r="N127" i="10"/>
  <c r="M127" i="10"/>
  <c r="L127" i="10"/>
  <c r="K127" i="10"/>
  <c r="J127" i="10"/>
  <c r="I127" i="10"/>
  <c r="H127" i="10"/>
  <c r="F127" i="10"/>
  <c r="D127" i="10"/>
  <c r="C127" i="10"/>
  <c r="B127" i="10"/>
  <c r="AC126" i="10"/>
  <c r="Z126" i="10"/>
  <c r="Y126" i="10"/>
  <c r="X126" i="10"/>
  <c r="W126" i="10"/>
  <c r="U126" i="10"/>
  <c r="S126" i="10"/>
  <c r="R126" i="10"/>
  <c r="Q126" i="10"/>
  <c r="P126" i="10"/>
  <c r="O126" i="10"/>
  <c r="N126" i="10"/>
  <c r="M126" i="10"/>
  <c r="L126" i="10"/>
  <c r="K126" i="10"/>
  <c r="J126" i="10"/>
  <c r="I126" i="10"/>
  <c r="H126" i="10"/>
  <c r="F126" i="10"/>
  <c r="D126" i="10"/>
  <c r="C126" i="10"/>
  <c r="B126" i="10"/>
  <c r="AC125" i="10"/>
  <c r="Z125" i="10"/>
  <c r="Y125" i="10"/>
  <c r="X125" i="10"/>
  <c r="W125" i="10"/>
  <c r="U125" i="10"/>
  <c r="S125" i="10"/>
  <c r="R125" i="10"/>
  <c r="Q125" i="10"/>
  <c r="P125" i="10"/>
  <c r="O125" i="10"/>
  <c r="N125" i="10"/>
  <c r="M125" i="10"/>
  <c r="L125" i="10"/>
  <c r="K125" i="10"/>
  <c r="J125" i="10"/>
  <c r="I125" i="10"/>
  <c r="H125" i="10"/>
  <c r="F125" i="10"/>
  <c r="D125" i="10"/>
  <c r="C125" i="10"/>
  <c r="B125" i="10"/>
  <c r="AC124" i="10"/>
  <c r="Z124" i="10"/>
  <c r="Y124" i="10"/>
  <c r="X124" i="10"/>
  <c r="W124" i="10"/>
  <c r="U124" i="10"/>
  <c r="S124" i="10"/>
  <c r="R124" i="10"/>
  <c r="Q124" i="10"/>
  <c r="P124" i="10"/>
  <c r="O124" i="10"/>
  <c r="N124" i="10"/>
  <c r="M124" i="10"/>
  <c r="L124" i="10"/>
  <c r="K124" i="10"/>
  <c r="J124" i="10"/>
  <c r="I124" i="10"/>
  <c r="H124" i="10"/>
  <c r="F124" i="10"/>
  <c r="D124" i="10"/>
  <c r="C124" i="10"/>
  <c r="B124" i="10"/>
  <c r="AC123" i="10"/>
  <c r="Z123" i="10"/>
  <c r="Y123" i="10"/>
  <c r="X123" i="10"/>
  <c r="W123" i="10"/>
  <c r="U123" i="10"/>
  <c r="S123" i="10"/>
  <c r="R123" i="10"/>
  <c r="Q123" i="10"/>
  <c r="P123" i="10"/>
  <c r="O123" i="10"/>
  <c r="N123" i="10"/>
  <c r="M123" i="10"/>
  <c r="L123" i="10"/>
  <c r="K123" i="10"/>
  <c r="J123" i="10"/>
  <c r="I123" i="10"/>
  <c r="H123" i="10"/>
  <c r="F123" i="10"/>
  <c r="D123" i="10"/>
  <c r="C123" i="10"/>
  <c r="B123" i="10"/>
  <c r="AC122" i="10"/>
  <c r="Z122" i="10"/>
  <c r="Y122" i="10"/>
  <c r="X122" i="10"/>
  <c r="W122" i="10"/>
  <c r="U122" i="10"/>
  <c r="S122" i="10"/>
  <c r="R122" i="10"/>
  <c r="Q122" i="10"/>
  <c r="P122" i="10"/>
  <c r="O122" i="10"/>
  <c r="N122" i="10"/>
  <c r="M122" i="10"/>
  <c r="L122" i="10"/>
  <c r="K122" i="10"/>
  <c r="J122" i="10"/>
  <c r="I122" i="10"/>
  <c r="H122" i="10"/>
  <c r="F122" i="10"/>
  <c r="D122" i="10"/>
  <c r="C122" i="10"/>
  <c r="B122" i="10"/>
  <c r="AC121" i="10"/>
  <c r="Z121" i="10"/>
  <c r="Y121" i="10"/>
  <c r="X121" i="10"/>
  <c r="W121" i="10"/>
  <c r="U121" i="10"/>
  <c r="S121" i="10"/>
  <c r="R121" i="10"/>
  <c r="Q121" i="10"/>
  <c r="P121" i="10"/>
  <c r="O121" i="10"/>
  <c r="N121" i="10"/>
  <c r="M121" i="10"/>
  <c r="L121" i="10"/>
  <c r="K121" i="10"/>
  <c r="J121" i="10"/>
  <c r="I121" i="10"/>
  <c r="H121" i="10"/>
  <c r="F121" i="10"/>
  <c r="D121" i="10"/>
  <c r="C121" i="10"/>
  <c r="B121" i="10"/>
  <c r="AC120" i="10"/>
  <c r="Z120" i="10"/>
  <c r="Y120" i="10"/>
  <c r="X120" i="10"/>
  <c r="W120" i="10"/>
  <c r="U120" i="10"/>
  <c r="S120" i="10"/>
  <c r="R120" i="10"/>
  <c r="Q120" i="10"/>
  <c r="P120" i="10"/>
  <c r="O120" i="10"/>
  <c r="N120" i="10"/>
  <c r="M120" i="10"/>
  <c r="L120" i="10"/>
  <c r="K120" i="10"/>
  <c r="J120" i="10"/>
  <c r="I120" i="10"/>
  <c r="H120" i="10"/>
  <c r="F120" i="10"/>
  <c r="D120" i="10"/>
  <c r="C120" i="10"/>
  <c r="B120" i="10"/>
  <c r="AC119" i="10"/>
  <c r="Z119" i="10"/>
  <c r="Y119" i="10"/>
  <c r="X119" i="10"/>
  <c r="W119" i="10"/>
  <c r="U119" i="10"/>
  <c r="S119" i="10"/>
  <c r="R119" i="10"/>
  <c r="Q119" i="10"/>
  <c r="P119" i="10"/>
  <c r="O119" i="10"/>
  <c r="N119" i="10"/>
  <c r="M119" i="10"/>
  <c r="L119" i="10"/>
  <c r="K119" i="10"/>
  <c r="J119" i="10"/>
  <c r="I119" i="10"/>
  <c r="H119" i="10"/>
  <c r="F119" i="10"/>
  <c r="D119" i="10"/>
  <c r="C119" i="10"/>
  <c r="B119" i="10"/>
  <c r="AC118" i="10"/>
  <c r="Z118" i="10"/>
  <c r="Y118" i="10"/>
  <c r="X118" i="10"/>
  <c r="W118" i="10"/>
  <c r="U118" i="10"/>
  <c r="S118" i="10"/>
  <c r="R118" i="10"/>
  <c r="Q118" i="10"/>
  <c r="P118" i="10"/>
  <c r="O118" i="10"/>
  <c r="N118" i="10"/>
  <c r="M118" i="10"/>
  <c r="L118" i="10"/>
  <c r="K118" i="10"/>
  <c r="J118" i="10"/>
  <c r="I118" i="10"/>
  <c r="H118" i="10"/>
  <c r="F118" i="10"/>
  <c r="D118" i="10"/>
  <c r="C118" i="10"/>
  <c r="B118" i="10"/>
  <c r="AC117" i="10"/>
  <c r="Z117" i="10"/>
  <c r="Y117" i="10"/>
  <c r="X117" i="10"/>
  <c r="W117" i="10"/>
  <c r="U117" i="10"/>
  <c r="S117" i="10"/>
  <c r="R117" i="10"/>
  <c r="Q117" i="10"/>
  <c r="P117" i="10"/>
  <c r="O117" i="10"/>
  <c r="N117" i="10"/>
  <c r="M117" i="10"/>
  <c r="L117" i="10"/>
  <c r="K117" i="10"/>
  <c r="J117" i="10"/>
  <c r="I117" i="10"/>
  <c r="H117" i="10"/>
  <c r="F117" i="10"/>
  <c r="D117" i="10"/>
  <c r="C117" i="10"/>
  <c r="B117" i="10"/>
  <c r="AC116" i="10"/>
  <c r="Z116" i="10"/>
  <c r="Y116" i="10"/>
  <c r="X116" i="10"/>
  <c r="W116" i="10"/>
  <c r="U116" i="10"/>
  <c r="S116" i="10"/>
  <c r="R116" i="10"/>
  <c r="Q116" i="10"/>
  <c r="P116" i="10"/>
  <c r="O116" i="10"/>
  <c r="N116" i="10"/>
  <c r="M116" i="10"/>
  <c r="L116" i="10"/>
  <c r="K116" i="10"/>
  <c r="J116" i="10"/>
  <c r="I116" i="10"/>
  <c r="H116" i="10"/>
  <c r="F116" i="10"/>
  <c r="D116" i="10"/>
  <c r="C116" i="10"/>
  <c r="B116" i="10"/>
  <c r="AC115" i="10"/>
  <c r="Z115" i="10"/>
  <c r="Y115" i="10"/>
  <c r="X115" i="10"/>
  <c r="W115" i="10"/>
  <c r="U115" i="10"/>
  <c r="S115" i="10"/>
  <c r="R115" i="10"/>
  <c r="Q115" i="10"/>
  <c r="P115" i="10"/>
  <c r="O115" i="10"/>
  <c r="N115" i="10"/>
  <c r="M115" i="10"/>
  <c r="L115" i="10"/>
  <c r="K115" i="10"/>
  <c r="J115" i="10"/>
  <c r="I115" i="10"/>
  <c r="H115" i="10"/>
  <c r="F115" i="10"/>
  <c r="D115" i="10"/>
  <c r="C115" i="10"/>
  <c r="B115" i="10"/>
  <c r="AC114" i="10"/>
  <c r="Z114" i="10"/>
  <c r="Y114" i="10"/>
  <c r="X114" i="10"/>
  <c r="W114" i="10"/>
  <c r="U114" i="10"/>
  <c r="S114" i="10"/>
  <c r="R114" i="10"/>
  <c r="Q114" i="10"/>
  <c r="P114" i="10"/>
  <c r="O114" i="10"/>
  <c r="N114" i="10"/>
  <c r="M114" i="10"/>
  <c r="L114" i="10"/>
  <c r="K114" i="10"/>
  <c r="J114" i="10"/>
  <c r="I114" i="10"/>
  <c r="H114" i="10"/>
  <c r="F114" i="10"/>
  <c r="D114" i="10"/>
  <c r="C114" i="10"/>
  <c r="B114" i="10"/>
  <c r="AC113" i="10"/>
  <c r="Z113" i="10"/>
  <c r="Y113" i="10"/>
  <c r="X113" i="10"/>
  <c r="W113" i="10"/>
  <c r="U113" i="10"/>
  <c r="S113" i="10"/>
  <c r="R113" i="10"/>
  <c r="Q113" i="10"/>
  <c r="P113" i="10"/>
  <c r="O113" i="10"/>
  <c r="N113" i="10"/>
  <c r="M113" i="10"/>
  <c r="L113" i="10"/>
  <c r="K113" i="10"/>
  <c r="J113" i="10"/>
  <c r="I113" i="10"/>
  <c r="H113" i="10"/>
  <c r="F113" i="10"/>
  <c r="D113" i="10"/>
  <c r="C113" i="10"/>
  <c r="B113" i="10"/>
  <c r="AC112" i="10"/>
  <c r="Z112" i="10"/>
  <c r="Y112" i="10"/>
  <c r="X112" i="10"/>
  <c r="W112" i="10"/>
  <c r="U112" i="10"/>
  <c r="S112" i="10"/>
  <c r="R112" i="10"/>
  <c r="Q112" i="10"/>
  <c r="P112" i="10"/>
  <c r="O112" i="10"/>
  <c r="N112" i="10"/>
  <c r="M112" i="10"/>
  <c r="L112" i="10"/>
  <c r="K112" i="10"/>
  <c r="J112" i="10"/>
  <c r="I112" i="10"/>
  <c r="H112" i="10"/>
  <c r="F112" i="10"/>
  <c r="D112" i="10"/>
  <c r="C112" i="10"/>
  <c r="B112" i="10"/>
  <c r="AC111" i="10"/>
  <c r="Z111" i="10"/>
  <c r="Y111" i="10"/>
  <c r="X111" i="10"/>
  <c r="W111" i="10"/>
  <c r="U111" i="10"/>
  <c r="S111" i="10"/>
  <c r="R111" i="10"/>
  <c r="Q111" i="10"/>
  <c r="P111" i="10"/>
  <c r="O111" i="10"/>
  <c r="N111" i="10"/>
  <c r="M111" i="10"/>
  <c r="L111" i="10"/>
  <c r="K111" i="10"/>
  <c r="J111" i="10"/>
  <c r="I111" i="10"/>
  <c r="H111" i="10"/>
  <c r="F111" i="10"/>
  <c r="D111" i="10"/>
  <c r="C111" i="10"/>
  <c r="B111" i="10"/>
  <c r="AC110" i="10"/>
  <c r="Z110" i="10"/>
  <c r="Y110" i="10"/>
  <c r="X110" i="10"/>
  <c r="W110" i="10"/>
  <c r="U110" i="10"/>
  <c r="S110" i="10"/>
  <c r="R110" i="10"/>
  <c r="Q110" i="10"/>
  <c r="P110" i="10"/>
  <c r="O110" i="10"/>
  <c r="N110" i="10"/>
  <c r="M110" i="10"/>
  <c r="L110" i="10"/>
  <c r="K110" i="10"/>
  <c r="J110" i="10"/>
  <c r="I110" i="10"/>
  <c r="H110" i="10"/>
  <c r="F110" i="10"/>
  <c r="D110" i="10"/>
  <c r="C110" i="10"/>
  <c r="B110" i="10"/>
  <c r="AC109" i="10"/>
  <c r="Z109" i="10"/>
  <c r="Y109" i="10"/>
  <c r="X109" i="10"/>
  <c r="W109" i="10"/>
  <c r="U109" i="10"/>
  <c r="S109" i="10"/>
  <c r="R109" i="10"/>
  <c r="Q109" i="10"/>
  <c r="P109" i="10"/>
  <c r="O109" i="10"/>
  <c r="N109" i="10"/>
  <c r="M109" i="10"/>
  <c r="L109" i="10"/>
  <c r="K109" i="10"/>
  <c r="J109" i="10"/>
  <c r="I109" i="10"/>
  <c r="H109" i="10"/>
  <c r="F109" i="10"/>
  <c r="D109" i="10"/>
  <c r="C109" i="10"/>
  <c r="B109" i="10"/>
  <c r="AC108" i="10"/>
  <c r="Z108" i="10"/>
  <c r="Y108" i="10"/>
  <c r="X108" i="10"/>
  <c r="W108" i="10"/>
  <c r="U108" i="10"/>
  <c r="S108" i="10"/>
  <c r="R108" i="10"/>
  <c r="Q108" i="10"/>
  <c r="P108" i="10"/>
  <c r="O108" i="10"/>
  <c r="N108" i="10"/>
  <c r="M108" i="10"/>
  <c r="L108" i="10"/>
  <c r="K108" i="10"/>
  <c r="J108" i="10"/>
  <c r="I108" i="10"/>
  <c r="H108" i="10"/>
  <c r="F108" i="10"/>
  <c r="D108" i="10"/>
  <c r="C108" i="10"/>
  <c r="B108" i="10"/>
  <c r="AC107" i="10"/>
  <c r="Z107" i="10"/>
  <c r="Y107" i="10"/>
  <c r="X107" i="10"/>
  <c r="W107" i="10"/>
  <c r="U107" i="10"/>
  <c r="S107" i="10"/>
  <c r="R107" i="10"/>
  <c r="Q107" i="10"/>
  <c r="P107" i="10"/>
  <c r="O107" i="10"/>
  <c r="N107" i="10"/>
  <c r="M107" i="10"/>
  <c r="L107" i="10"/>
  <c r="K107" i="10"/>
  <c r="J107" i="10"/>
  <c r="I107" i="10"/>
  <c r="H107" i="10"/>
  <c r="F107" i="10"/>
  <c r="D107" i="10"/>
  <c r="C107" i="10"/>
  <c r="B107" i="10"/>
  <c r="AC106" i="10"/>
  <c r="Z106" i="10"/>
  <c r="Y106" i="10"/>
  <c r="X106" i="10"/>
  <c r="W106" i="10"/>
  <c r="U106" i="10"/>
  <c r="S106" i="10"/>
  <c r="R106" i="10"/>
  <c r="Q106" i="10"/>
  <c r="P106" i="10"/>
  <c r="O106" i="10"/>
  <c r="N106" i="10"/>
  <c r="M106" i="10"/>
  <c r="L106" i="10"/>
  <c r="K106" i="10"/>
  <c r="J106" i="10"/>
  <c r="I106" i="10"/>
  <c r="H106" i="10"/>
  <c r="F106" i="10"/>
  <c r="D106" i="10"/>
  <c r="C106" i="10"/>
  <c r="B106" i="10"/>
  <c r="AC105" i="10"/>
  <c r="Z105" i="10"/>
  <c r="Y105" i="10"/>
  <c r="X105" i="10"/>
  <c r="W105" i="10"/>
  <c r="U105" i="10"/>
  <c r="S105" i="10"/>
  <c r="R105" i="10"/>
  <c r="Q105" i="10"/>
  <c r="P105" i="10"/>
  <c r="O105" i="10"/>
  <c r="N105" i="10"/>
  <c r="M105" i="10"/>
  <c r="L105" i="10"/>
  <c r="K105" i="10"/>
  <c r="J105" i="10"/>
  <c r="I105" i="10"/>
  <c r="H105" i="10"/>
  <c r="F105" i="10"/>
  <c r="D105" i="10"/>
  <c r="C105" i="10"/>
  <c r="B105" i="10"/>
  <c r="AC104" i="10"/>
  <c r="Z104" i="10"/>
  <c r="Y104" i="10"/>
  <c r="X104" i="10"/>
  <c r="W104" i="10"/>
  <c r="U104" i="10"/>
  <c r="S104" i="10"/>
  <c r="R104" i="10"/>
  <c r="Q104" i="10"/>
  <c r="P104" i="10"/>
  <c r="O104" i="10"/>
  <c r="N104" i="10"/>
  <c r="M104" i="10"/>
  <c r="L104" i="10"/>
  <c r="K104" i="10"/>
  <c r="J104" i="10"/>
  <c r="I104" i="10"/>
  <c r="H104" i="10"/>
  <c r="F104" i="10"/>
  <c r="D104" i="10"/>
  <c r="C104" i="10"/>
  <c r="B104" i="10"/>
  <c r="AC103" i="10"/>
  <c r="Z103" i="10"/>
  <c r="Y103" i="10"/>
  <c r="X103" i="10"/>
  <c r="W103" i="10"/>
  <c r="U103" i="10"/>
  <c r="S103" i="10"/>
  <c r="R103" i="10"/>
  <c r="Q103" i="10"/>
  <c r="P103" i="10"/>
  <c r="O103" i="10"/>
  <c r="N103" i="10"/>
  <c r="M103" i="10"/>
  <c r="L103" i="10"/>
  <c r="K103" i="10"/>
  <c r="J103" i="10"/>
  <c r="I103" i="10"/>
  <c r="H103" i="10"/>
  <c r="F103" i="10"/>
  <c r="D103" i="10"/>
  <c r="C103" i="10"/>
  <c r="B103" i="10"/>
  <c r="AC102" i="10"/>
  <c r="Z102" i="10"/>
  <c r="Y102" i="10"/>
  <c r="X102" i="10"/>
  <c r="W102" i="10"/>
  <c r="U102" i="10"/>
  <c r="S102" i="10"/>
  <c r="R102" i="10"/>
  <c r="Q102" i="10"/>
  <c r="P102" i="10"/>
  <c r="O102" i="10"/>
  <c r="N102" i="10"/>
  <c r="M102" i="10"/>
  <c r="L102" i="10"/>
  <c r="K102" i="10"/>
  <c r="J102" i="10"/>
  <c r="I102" i="10"/>
  <c r="H102" i="10"/>
  <c r="F102" i="10"/>
  <c r="D102" i="10"/>
  <c r="C102" i="10"/>
  <c r="B102" i="10"/>
  <c r="AC101" i="10"/>
  <c r="Z101" i="10"/>
  <c r="Y101" i="10"/>
  <c r="X101" i="10"/>
  <c r="W101" i="10"/>
  <c r="U101" i="10"/>
  <c r="S101" i="10"/>
  <c r="R101" i="10"/>
  <c r="Q101" i="10"/>
  <c r="P101" i="10"/>
  <c r="O101" i="10"/>
  <c r="N101" i="10"/>
  <c r="M101" i="10"/>
  <c r="L101" i="10"/>
  <c r="K101" i="10"/>
  <c r="J101" i="10"/>
  <c r="I101" i="10"/>
  <c r="H101" i="10"/>
  <c r="F101" i="10"/>
  <c r="D101" i="10"/>
  <c r="C101" i="10"/>
  <c r="B101" i="10"/>
  <c r="AC100" i="10"/>
  <c r="Z100" i="10"/>
  <c r="Y100" i="10"/>
  <c r="X100" i="10"/>
  <c r="W100" i="10"/>
  <c r="U100" i="10"/>
  <c r="S100" i="10"/>
  <c r="R100" i="10"/>
  <c r="Q100" i="10"/>
  <c r="P100" i="10"/>
  <c r="O100" i="10"/>
  <c r="N100" i="10"/>
  <c r="M100" i="10"/>
  <c r="L100" i="10"/>
  <c r="K100" i="10"/>
  <c r="J100" i="10"/>
  <c r="I100" i="10"/>
  <c r="H100" i="10"/>
  <c r="F100" i="10"/>
  <c r="D100" i="10"/>
  <c r="C100" i="10"/>
  <c r="B100" i="10"/>
  <c r="AC99" i="10"/>
  <c r="Z99" i="10"/>
  <c r="Y99" i="10"/>
  <c r="X99" i="10"/>
  <c r="W99" i="10"/>
  <c r="U99" i="10"/>
  <c r="S99" i="10"/>
  <c r="R99" i="10"/>
  <c r="Q99" i="10"/>
  <c r="P99" i="10"/>
  <c r="O99" i="10"/>
  <c r="N99" i="10"/>
  <c r="M99" i="10"/>
  <c r="L99" i="10"/>
  <c r="K99" i="10"/>
  <c r="J99" i="10"/>
  <c r="I99" i="10"/>
  <c r="H99" i="10"/>
  <c r="F99" i="10"/>
  <c r="D99" i="10"/>
  <c r="C99" i="10"/>
  <c r="B99" i="10"/>
  <c r="AC98" i="10"/>
  <c r="Z98" i="10"/>
  <c r="Y98" i="10"/>
  <c r="X98" i="10"/>
  <c r="W98" i="10"/>
  <c r="U98" i="10"/>
  <c r="S98" i="10"/>
  <c r="R98" i="10"/>
  <c r="Q98" i="10"/>
  <c r="P98" i="10"/>
  <c r="O98" i="10"/>
  <c r="N98" i="10"/>
  <c r="M98" i="10"/>
  <c r="L98" i="10"/>
  <c r="K98" i="10"/>
  <c r="J98" i="10"/>
  <c r="I98" i="10"/>
  <c r="H98" i="10"/>
  <c r="F98" i="10"/>
  <c r="D98" i="10"/>
  <c r="C98" i="10"/>
  <c r="B98" i="10"/>
  <c r="AC97" i="10"/>
  <c r="Z97" i="10"/>
  <c r="Y97" i="10"/>
  <c r="X97" i="10"/>
  <c r="W97" i="10"/>
  <c r="U97" i="10"/>
  <c r="S97" i="10"/>
  <c r="R97" i="10"/>
  <c r="Q97" i="10"/>
  <c r="P97" i="10"/>
  <c r="O97" i="10"/>
  <c r="N97" i="10"/>
  <c r="M97" i="10"/>
  <c r="L97" i="10"/>
  <c r="K97" i="10"/>
  <c r="J97" i="10"/>
  <c r="I97" i="10"/>
  <c r="H97" i="10"/>
  <c r="F97" i="10"/>
  <c r="D97" i="10"/>
  <c r="C97" i="10"/>
  <c r="B97" i="10"/>
  <c r="AC96" i="10"/>
  <c r="Z96" i="10"/>
  <c r="Y96" i="10"/>
  <c r="X96" i="10"/>
  <c r="W96" i="10"/>
  <c r="U96" i="10"/>
  <c r="S96" i="10"/>
  <c r="R96" i="10"/>
  <c r="Q96" i="10"/>
  <c r="P96" i="10"/>
  <c r="O96" i="10"/>
  <c r="N96" i="10"/>
  <c r="M96" i="10"/>
  <c r="L96" i="10"/>
  <c r="K96" i="10"/>
  <c r="J96" i="10"/>
  <c r="I96" i="10"/>
  <c r="H96" i="10"/>
  <c r="F96" i="10"/>
  <c r="D96" i="10"/>
  <c r="C96" i="10"/>
  <c r="B96" i="10"/>
  <c r="AC95" i="10"/>
  <c r="Z95" i="10"/>
  <c r="Y95" i="10"/>
  <c r="X95" i="10"/>
  <c r="W95" i="10"/>
  <c r="U95" i="10"/>
  <c r="S95" i="10"/>
  <c r="R95" i="10"/>
  <c r="Q95" i="10"/>
  <c r="P95" i="10"/>
  <c r="O95" i="10"/>
  <c r="N95" i="10"/>
  <c r="M95" i="10"/>
  <c r="L95" i="10"/>
  <c r="K95" i="10"/>
  <c r="J95" i="10"/>
  <c r="I95" i="10"/>
  <c r="H95" i="10"/>
  <c r="F95" i="10"/>
  <c r="D95" i="10"/>
  <c r="C95" i="10"/>
  <c r="B95" i="10"/>
  <c r="AC94" i="10"/>
  <c r="Z94" i="10"/>
  <c r="Y94" i="10"/>
  <c r="X94" i="10"/>
  <c r="W94" i="10"/>
  <c r="U94" i="10"/>
  <c r="S94" i="10"/>
  <c r="R94" i="10"/>
  <c r="Q94" i="10"/>
  <c r="P94" i="10"/>
  <c r="O94" i="10"/>
  <c r="N94" i="10"/>
  <c r="M94" i="10"/>
  <c r="L94" i="10"/>
  <c r="K94" i="10"/>
  <c r="J94" i="10"/>
  <c r="I94" i="10"/>
  <c r="H94" i="10"/>
  <c r="F94" i="10"/>
  <c r="D94" i="10"/>
  <c r="C94" i="10"/>
  <c r="B94" i="10"/>
  <c r="AC93" i="10"/>
  <c r="Z93" i="10"/>
  <c r="Y93" i="10"/>
  <c r="X93" i="10"/>
  <c r="W93" i="10"/>
  <c r="U93" i="10"/>
  <c r="S93" i="10"/>
  <c r="R93" i="10"/>
  <c r="Q93" i="10"/>
  <c r="P93" i="10"/>
  <c r="O93" i="10"/>
  <c r="N93" i="10"/>
  <c r="M93" i="10"/>
  <c r="L93" i="10"/>
  <c r="K93" i="10"/>
  <c r="J93" i="10"/>
  <c r="I93" i="10"/>
  <c r="H93" i="10"/>
  <c r="F93" i="10"/>
  <c r="D93" i="10"/>
  <c r="C93" i="10"/>
  <c r="B93" i="10"/>
  <c r="AC92" i="10"/>
  <c r="Z92" i="10"/>
  <c r="Y92" i="10"/>
  <c r="X92" i="10"/>
  <c r="W92" i="10"/>
  <c r="U92" i="10"/>
  <c r="S92" i="10"/>
  <c r="R92" i="10"/>
  <c r="Q92" i="10"/>
  <c r="P92" i="10"/>
  <c r="O92" i="10"/>
  <c r="N92" i="10"/>
  <c r="M92" i="10"/>
  <c r="L92" i="10"/>
  <c r="K92" i="10"/>
  <c r="J92" i="10"/>
  <c r="I92" i="10"/>
  <c r="H92" i="10"/>
  <c r="F92" i="10"/>
  <c r="D92" i="10"/>
  <c r="C92" i="10"/>
  <c r="B92" i="10"/>
  <c r="AC91" i="10"/>
  <c r="Z91" i="10"/>
  <c r="Y91" i="10"/>
  <c r="X91" i="10"/>
  <c r="W91" i="10"/>
  <c r="U91" i="10"/>
  <c r="S91" i="10"/>
  <c r="R91" i="10"/>
  <c r="Q91" i="10"/>
  <c r="P91" i="10"/>
  <c r="O91" i="10"/>
  <c r="N91" i="10"/>
  <c r="M91" i="10"/>
  <c r="L91" i="10"/>
  <c r="K91" i="10"/>
  <c r="J91" i="10"/>
  <c r="I91" i="10"/>
  <c r="H91" i="10"/>
  <c r="F91" i="10"/>
  <c r="D91" i="10"/>
  <c r="C91" i="10"/>
  <c r="B91" i="10"/>
  <c r="AC90" i="10"/>
  <c r="Z90" i="10"/>
  <c r="Y90" i="10"/>
  <c r="X90" i="10"/>
  <c r="W90" i="10"/>
  <c r="U90" i="10"/>
  <c r="S90" i="10"/>
  <c r="R90" i="10"/>
  <c r="Q90" i="10"/>
  <c r="P90" i="10"/>
  <c r="O90" i="10"/>
  <c r="N90" i="10"/>
  <c r="M90" i="10"/>
  <c r="L90" i="10"/>
  <c r="K90" i="10"/>
  <c r="J90" i="10"/>
  <c r="I90" i="10"/>
  <c r="H90" i="10"/>
  <c r="F90" i="10"/>
  <c r="D90" i="10"/>
  <c r="C90" i="10"/>
  <c r="B90" i="10"/>
  <c r="AC89" i="10"/>
  <c r="Z89" i="10"/>
  <c r="Y89" i="10"/>
  <c r="X89" i="10"/>
  <c r="W89" i="10"/>
  <c r="U89" i="10"/>
  <c r="S89" i="10"/>
  <c r="R89" i="10"/>
  <c r="Q89" i="10"/>
  <c r="P89" i="10"/>
  <c r="O89" i="10"/>
  <c r="N89" i="10"/>
  <c r="M89" i="10"/>
  <c r="L89" i="10"/>
  <c r="K89" i="10"/>
  <c r="J89" i="10"/>
  <c r="I89" i="10"/>
  <c r="H89" i="10"/>
  <c r="F89" i="10"/>
  <c r="D89" i="10"/>
  <c r="C89" i="10"/>
  <c r="B89" i="10"/>
  <c r="AC88" i="10"/>
  <c r="Z88" i="10"/>
  <c r="Y88" i="10"/>
  <c r="X88" i="10"/>
  <c r="W88" i="10"/>
  <c r="U88" i="10"/>
  <c r="S88" i="10"/>
  <c r="R88" i="10"/>
  <c r="Q88" i="10"/>
  <c r="P88" i="10"/>
  <c r="O88" i="10"/>
  <c r="N88" i="10"/>
  <c r="M88" i="10"/>
  <c r="L88" i="10"/>
  <c r="K88" i="10"/>
  <c r="J88" i="10"/>
  <c r="I88" i="10"/>
  <c r="H88" i="10"/>
  <c r="F88" i="10"/>
  <c r="D88" i="10"/>
  <c r="C88" i="10"/>
  <c r="B88" i="10"/>
  <c r="AC87" i="10"/>
  <c r="Z87" i="10"/>
  <c r="Y87" i="10"/>
  <c r="X87" i="10"/>
  <c r="W87" i="10"/>
  <c r="U87" i="10"/>
  <c r="S87" i="10"/>
  <c r="R87" i="10"/>
  <c r="Q87" i="10"/>
  <c r="P87" i="10"/>
  <c r="O87" i="10"/>
  <c r="N87" i="10"/>
  <c r="M87" i="10"/>
  <c r="L87" i="10"/>
  <c r="K87" i="10"/>
  <c r="J87" i="10"/>
  <c r="I87" i="10"/>
  <c r="H87" i="10"/>
  <c r="F87" i="10"/>
  <c r="D87" i="10"/>
  <c r="C87" i="10"/>
  <c r="B87" i="10"/>
  <c r="AC86" i="10"/>
  <c r="Z86" i="10"/>
  <c r="Y86" i="10"/>
  <c r="X86" i="10"/>
  <c r="W86" i="10"/>
  <c r="U86" i="10"/>
  <c r="S86" i="10"/>
  <c r="R86" i="10"/>
  <c r="Q86" i="10"/>
  <c r="P86" i="10"/>
  <c r="O86" i="10"/>
  <c r="N86" i="10"/>
  <c r="M86" i="10"/>
  <c r="L86" i="10"/>
  <c r="K86" i="10"/>
  <c r="J86" i="10"/>
  <c r="I86" i="10"/>
  <c r="H86" i="10"/>
  <c r="F86" i="10"/>
  <c r="D86" i="10"/>
  <c r="C86" i="10"/>
  <c r="B86" i="10"/>
  <c r="AC85" i="10"/>
  <c r="Z85" i="10"/>
  <c r="Y85" i="10"/>
  <c r="X85" i="10"/>
  <c r="W85" i="10"/>
  <c r="U85" i="10"/>
  <c r="S85" i="10"/>
  <c r="R85" i="10"/>
  <c r="Q85" i="10"/>
  <c r="P85" i="10"/>
  <c r="O85" i="10"/>
  <c r="N85" i="10"/>
  <c r="M85" i="10"/>
  <c r="L85" i="10"/>
  <c r="K85" i="10"/>
  <c r="J85" i="10"/>
  <c r="I85" i="10"/>
  <c r="H85" i="10"/>
  <c r="F85" i="10"/>
  <c r="D85" i="10"/>
  <c r="C85" i="10"/>
  <c r="B85" i="10"/>
  <c r="AC84" i="10"/>
  <c r="Z84" i="10"/>
  <c r="Y84" i="10"/>
  <c r="X84" i="10"/>
  <c r="W84" i="10"/>
  <c r="U84" i="10"/>
  <c r="S84" i="10"/>
  <c r="R84" i="10"/>
  <c r="Q84" i="10"/>
  <c r="P84" i="10"/>
  <c r="O84" i="10"/>
  <c r="N84" i="10"/>
  <c r="M84" i="10"/>
  <c r="L84" i="10"/>
  <c r="K84" i="10"/>
  <c r="J84" i="10"/>
  <c r="I84" i="10"/>
  <c r="H84" i="10"/>
  <c r="F84" i="10"/>
  <c r="D84" i="10"/>
  <c r="C84" i="10"/>
  <c r="B84" i="10"/>
  <c r="AC83" i="10"/>
  <c r="Z83" i="10"/>
  <c r="Y83" i="10"/>
  <c r="X83" i="10"/>
  <c r="W83" i="10"/>
  <c r="U83" i="10"/>
  <c r="S83" i="10"/>
  <c r="R83" i="10"/>
  <c r="Q83" i="10"/>
  <c r="P83" i="10"/>
  <c r="O83" i="10"/>
  <c r="N83" i="10"/>
  <c r="M83" i="10"/>
  <c r="L83" i="10"/>
  <c r="K83" i="10"/>
  <c r="J83" i="10"/>
  <c r="I83" i="10"/>
  <c r="H83" i="10"/>
  <c r="F83" i="10"/>
  <c r="D83" i="10"/>
  <c r="C83" i="10"/>
  <c r="B83" i="10"/>
  <c r="AC82" i="10"/>
  <c r="Z82" i="10"/>
  <c r="Y82" i="10"/>
  <c r="X82" i="10"/>
  <c r="W82" i="10"/>
  <c r="U82" i="10"/>
  <c r="S82" i="10"/>
  <c r="R82" i="10"/>
  <c r="Q82" i="10"/>
  <c r="P82" i="10"/>
  <c r="O82" i="10"/>
  <c r="N82" i="10"/>
  <c r="M82" i="10"/>
  <c r="L82" i="10"/>
  <c r="K82" i="10"/>
  <c r="J82" i="10"/>
  <c r="I82" i="10"/>
  <c r="H82" i="10"/>
  <c r="F82" i="10"/>
  <c r="D82" i="10"/>
  <c r="C82" i="10"/>
  <c r="B82" i="10"/>
  <c r="AC81" i="10"/>
  <c r="Z81" i="10"/>
  <c r="Y81" i="10"/>
  <c r="X81" i="10"/>
  <c r="W81" i="10"/>
  <c r="U81" i="10"/>
  <c r="S81" i="10"/>
  <c r="R81" i="10"/>
  <c r="Q81" i="10"/>
  <c r="P81" i="10"/>
  <c r="O81" i="10"/>
  <c r="N81" i="10"/>
  <c r="M81" i="10"/>
  <c r="L81" i="10"/>
  <c r="K81" i="10"/>
  <c r="J81" i="10"/>
  <c r="I81" i="10"/>
  <c r="H81" i="10"/>
  <c r="F81" i="10"/>
  <c r="D81" i="10"/>
  <c r="C81" i="10"/>
  <c r="B81" i="10"/>
  <c r="AC80" i="10"/>
  <c r="Z80" i="10"/>
  <c r="Y80" i="10"/>
  <c r="X80" i="10"/>
  <c r="W80" i="10"/>
  <c r="U80" i="10"/>
  <c r="S80" i="10"/>
  <c r="R80" i="10"/>
  <c r="Q80" i="10"/>
  <c r="P80" i="10"/>
  <c r="O80" i="10"/>
  <c r="N80" i="10"/>
  <c r="M80" i="10"/>
  <c r="L80" i="10"/>
  <c r="K80" i="10"/>
  <c r="J80" i="10"/>
  <c r="I80" i="10"/>
  <c r="H80" i="10"/>
  <c r="F80" i="10"/>
  <c r="D80" i="10"/>
  <c r="C80" i="10"/>
  <c r="B80" i="10"/>
  <c r="AC79" i="10"/>
  <c r="Z79" i="10"/>
  <c r="Y79" i="10"/>
  <c r="X79" i="10"/>
  <c r="W79" i="10"/>
  <c r="U79" i="10"/>
  <c r="S79" i="10"/>
  <c r="R79" i="10"/>
  <c r="Q79" i="10"/>
  <c r="P79" i="10"/>
  <c r="O79" i="10"/>
  <c r="N79" i="10"/>
  <c r="M79" i="10"/>
  <c r="L79" i="10"/>
  <c r="K79" i="10"/>
  <c r="J79" i="10"/>
  <c r="I79" i="10"/>
  <c r="H79" i="10"/>
  <c r="F79" i="10"/>
  <c r="D79" i="10"/>
  <c r="C79" i="10"/>
  <c r="B79" i="10"/>
  <c r="AC78" i="10"/>
  <c r="Z78" i="10"/>
  <c r="Y78" i="10"/>
  <c r="X78" i="10"/>
  <c r="W78" i="10"/>
  <c r="U78" i="10"/>
  <c r="S78" i="10"/>
  <c r="R78" i="10"/>
  <c r="Q78" i="10"/>
  <c r="P78" i="10"/>
  <c r="O78" i="10"/>
  <c r="N78" i="10"/>
  <c r="M78" i="10"/>
  <c r="L78" i="10"/>
  <c r="K78" i="10"/>
  <c r="J78" i="10"/>
  <c r="I78" i="10"/>
  <c r="H78" i="10"/>
  <c r="F78" i="10"/>
  <c r="D78" i="10"/>
  <c r="C78" i="10"/>
  <c r="B78" i="10"/>
  <c r="AC77" i="10"/>
  <c r="Z77" i="10"/>
  <c r="Y77" i="10"/>
  <c r="X77" i="10"/>
  <c r="W77" i="10"/>
  <c r="U77" i="10"/>
  <c r="S77" i="10"/>
  <c r="R77" i="10"/>
  <c r="Q77" i="10"/>
  <c r="P77" i="10"/>
  <c r="O77" i="10"/>
  <c r="N77" i="10"/>
  <c r="M77" i="10"/>
  <c r="L77" i="10"/>
  <c r="K77" i="10"/>
  <c r="J77" i="10"/>
  <c r="I77" i="10"/>
  <c r="H77" i="10"/>
  <c r="F77" i="10"/>
  <c r="D77" i="10"/>
  <c r="C77" i="10"/>
  <c r="B77" i="10"/>
  <c r="AC76" i="10"/>
  <c r="Z76" i="10"/>
  <c r="Y76" i="10"/>
  <c r="X76" i="10"/>
  <c r="W76" i="10"/>
  <c r="U76" i="10"/>
  <c r="S76" i="10"/>
  <c r="R76" i="10"/>
  <c r="Q76" i="10"/>
  <c r="P76" i="10"/>
  <c r="O76" i="10"/>
  <c r="N76" i="10"/>
  <c r="M76" i="10"/>
  <c r="L76" i="10"/>
  <c r="K76" i="10"/>
  <c r="J76" i="10"/>
  <c r="I76" i="10"/>
  <c r="H76" i="10"/>
  <c r="F76" i="10"/>
  <c r="D76" i="10"/>
  <c r="C76" i="10"/>
  <c r="B76" i="10"/>
  <c r="AC75" i="10"/>
  <c r="Z75" i="10"/>
  <c r="Y75" i="10"/>
  <c r="X75" i="10"/>
  <c r="W75" i="10"/>
  <c r="U75" i="10"/>
  <c r="S75" i="10"/>
  <c r="R75" i="10"/>
  <c r="Q75" i="10"/>
  <c r="P75" i="10"/>
  <c r="O75" i="10"/>
  <c r="N75" i="10"/>
  <c r="M75" i="10"/>
  <c r="L75" i="10"/>
  <c r="K75" i="10"/>
  <c r="J75" i="10"/>
  <c r="I75" i="10"/>
  <c r="H75" i="10"/>
  <c r="F75" i="10"/>
  <c r="D75" i="10"/>
  <c r="C75" i="10"/>
  <c r="B75" i="10"/>
  <c r="AC74" i="10"/>
  <c r="Z74" i="10"/>
  <c r="Y74" i="10"/>
  <c r="X74" i="10"/>
  <c r="W74" i="10"/>
  <c r="U74" i="10"/>
  <c r="S74" i="10"/>
  <c r="R74" i="10"/>
  <c r="Q74" i="10"/>
  <c r="P74" i="10"/>
  <c r="O74" i="10"/>
  <c r="N74" i="10"/>
  <c r="M74" i="10"/>
  <c r="L74" i="10"/>
  <c r="K74" i="10"/>
  <c r="J74" i="10"/>
  <c r="I74" i="10"/>
  <c r="H74" i="10"/>
  <c r="F74" i="10"/>
  <c r="D74" i="10"/>
  <c r="C74" i="10"/>
  <c r="B74" i="10"/>
  <c r="AC73" i="10"/>
  <c r="Z73" i="10"/>
  <c r="Y73" i="10"/>
  <c r="X73" i="10"/>
  <c r="W73" i="10"/>
  <c r="U73" i="10"/>
  <c r="S73" i="10"/>
  <c r="R73" i="10"/>
  <c r="Q73" i="10"/>
  <c r="P73" i="10"/>
  <c r="O73" i="10"/>
  <c r="N73" i="10"/>
  <c r="M73" i="10"/>
  <c r="L73" i="10"/>
  <c r="K73" i="10"/>
  <c r="J73" i="10"/>
  <c r="I73" i="10"/>
  <c r="H73" i="10"/>
  <c r="F73" i="10"/>
  <c r="D73" i="10"/>
  <c r="C73" i="10"/>
  <c r="B73" i="10"/>
  <c r="AC72" i="10"/>
  <c r="Z72" i="10"/>
  <c r="Y72" i="10"/>
  <c r="X72" i="10"/>
  <c r="W72" i="10"/>
  <c r="U72" i="10"/>
  <c r="S72" i="10"/>
  <c r="R72" i="10"/>
  <c r="Q72" i="10"/>
  <c r="P72" i="10"/>
  <c r="O72" i="10"/>
  <c r="N72" i="10"/>
  <c r="M72" i="10"/>
  <c r="L72" i="10"/>
  <c r="K72" i="10"/>
  <c r="J72" i="10"/>
  <c r="I72" i="10"/>
  <c r="H72" i="10"/>
  <c r="F72" i="10"/>
  <c r="D72" i="10"/>
  <c r="C72" i="10"/>
  <c r="B72" i="10"/>
  <c r="AC71" i="10"/>
  <c r="Z71" i="10"/>
  <c r="Y71" i="10"/>
  <c r="X71" i="10"/>
  <c r="W71" i="10"/>
  <c r="U71" i="10"/>
  <c r="S71" i="10"/>
  <c r="R71" i="10"/>
  <c r="Q71" i="10"/>
  <c r="P71" i="10"/>
  <c r="O71" i="10"/>
  <c r="N71" i="10"/>
  <c r="M71" i="10"/>
  <c r="L71" i="10"/>
  <c r="K71" i="10"/>
  <c r="J71" i="10"/>
  <c r="I71" i="10"/>
  <c r="H71" i="10"/>
  <c r="F71" i="10"/>
  <c r="D71" i="10"/>
  <c r="C71" i="10"/>
  <c r="B71" i="10"/>
  <c r="AC70" i="10"/>
  <c r="Z70" i="10"/>
  <c r="Y70" i="10"/>
  <c r="X70" i="10"/>
  <c r="W70" i="10"/>
  <c r="U70" i="10"/>
  <c r="S70" i="10"/>
  <c r="R70" i="10"/>
  <c r="Q70" i="10"/>
  <c r="P70" i="10"/>
  <c r="O70" i="10"/>
  <c r="N70" i="10"/>
  <c r="M70" i="10"/>
  <c r="L70" i="10"/>
  <c r="K70" i="10"/>
  <c r="J70" i="10"/>
  <c r="I70" i="10"/>
  <c r="H70" i="10"/>
  <c r="F70" i="10"/>
  <c r="D70" i="10"/>
  <c r="C70" i="10"/>
  <c r="B70" i="10"/>
  <c r="AC69" i="10"/>
  <c r="Z69" i="10"/>
  <c r="Y69" i="10"/>
  <c r="X69" i="10"/>
  <c r="W69" i="10"/>
  <c r="U69" i="10"/>
  <c r="S69" i="10"/>
  <c r="R69" i="10"/>
  <c r="Q69" i="10"/>
  <c r="P69" i="10"/>
  <c r="O69" i="10"/>
  <c r="N69" i="10"/>
  <c r="M69" i="10"/>
  <c r="L69" i="10"/>
  <c r="K69" i="10"/>
  <c r="J69" i="10"/>
  <c r="I69" i="10"/>
  <c r="H69" i="10"/>
  <c r="F69" i="10"/>
  <c r="D69" i="10"/>
  <c r="C69" i="10"/>
  <c r="B69" i="10"/>
  <c r="AC68" i="10"/>
  <c r="Z68" i="10"/>
  <c r="Y68" i="10"/>
  <c r="X68" i="10"/>
  <c r="W68" i="10"/>
  <c r="U68" i="10"/>
  <c r="S68" i="10"/>
  <c r="R68" i="10"/>
  <c r="Q68" i="10"/>
  <c r="P68" i="10"/>
  <c r="O68" i="10"/>
  <c r="N68" i="10"/>
  <c r="M68" i="10"/>
  <c r="L68" i="10"/>
  <c r="K68" i="10"/>
  <c r="J68" i="10"/>
  <c r="I68" i="10"/>
  <c r="H68" i="10"/>
  <c r="F68" i="10"/>
  <c r="D68" i="10"/>
  <c r="C68" i="10"/>
  <c r="B68" i="10"/>
  <c r="AC67" i="10"/>
  <c r="Z67" i="10"/>
  <c r="Y67" i="10"/>
  <c r="X67" i="10"/>
  <c r="W67" i="10"/>
  <c r="U67" i="10"/>
  <c r="S67" i="10"/>
  <c r="R67" i="10"/>
  <c r="Q67" i="10"/>
  <c r="P67" i="10"/>
  <c r="O67" i="10"/>
  <c r="N67" i="10"/>
  <c r="M67" i="10"/>
  <c r="L67" i="10"/>
  <c r="K67" i="10"/>
  <c r="J67" i="10"/>
  <c r="I67" i="10"/>
  <c r="H67" i="10"/>
  <c r="F67" i="10"/>
  <c r="D67" i="10"/>
  <c r="C67" i="10"/>
  <c r="B67" i="10"/>
  <c r="AC66" i="10"/>
  <c r="Z66" i="10"/>
  <c r="Y66" i="10"/>
  <c r="X66" i="10"/>
  <c r="W66" i="10"/>
  <c r="U66" i="10"/>
  <c r="S66" i="10"/>
  <c r="R66" i="10"/>
  <c r="Q66" i="10"/>
  <c r="P66" i="10"/>
  <c r="O66" i="10"/>
  <c r="N66" i="10"/>
  <c r="M66" i="10"/>
  <c r="L66" i="10"/>
  <c r="K66" i="10"/>
  <c r="J66" i="10"/>
  <c r="I66" i="10"/>
  <c r="H66" i="10"/>
  <c r="F66" i="10"/>
  <c r="D66" i="10"/>
  <c r="C66" i="10"/>
  <c r="B66" i="10"/>
  <c r="AC65" i="10"/>
  <c r="Z65" i="10"/>
  <c r="Y65" i="10"/>
  <c r="X65" i="10"/>
  <c r="W65" i="10"/>
  <c r="U65" i="10"/>
  <c r="S65" i="10"/>
  <c r="R65" i="10"/>
  <c r="Q65" i="10"/>
  <c r="P65" i="10"/>
  <c r="O65" i="10"/>
  <c r="N65" i="10"/>
  <c r="M65" i="10"/>
  <c r="L65" i="10"/>
  <c r="K65" i="10"/>
  <c r="J65" i="10"/>
  <c r="I65" i="10"/>
  <c r="H65" i="10"/>
  <c r="F65" i="10"/>
  <c r="D65" i="10"/>
  <c r="C65" i="10"/>
  <c r="B65" i="10"/>
  <c r="AC64" i="10"/>
  <c r="Z64" i="10"/>
  <c r="Y64" i="10"/>
  <c r="X64" i="10"/>
  <c r="W64" i="10"/>
  <c r="U64" i="10"/>
  <c r="S64" i="10"/>
  <c r="R64" i="10"/>
  <c r="Q64" i="10"/>
  <c r="P64" i="10"/>
  <c r="O64" i="10"/>
  <c r="N64" i="10"/>
  <c r="M64" i="10"/>
  <c r="L64" i="10"/>
  <c r="K64" i="10"/>
  <c r="J64" i="10"/>
  <c r="I64" i="10"/>
  <c r="H64" i="10"/>
  <c r="F64" i="10"/>
  <c r="D64" i="10"/>
  <c r="C64" i="10"/>
  <c r="B64" i="10"/>
  <c r="AC63" i="10"/>
  <c r="Z63" i="10"/>
  <c r="Y63" i="10"/>
  <c r="X63" i="10"/>
  <c r="W63" i="10"/>
  <c r="U63" i="10"/>
  <c r="S63" i="10"/>
  <c r="R63" i="10"/>
  <c r="Q63" i="10"/>
  <c r="P63" i="10"/>
  <c r="O63" i="10"/>
  <c r="N63" i="10"/>
  <c r="M63" i="10"/>
  <c r="L63" i="10"/>
  <c r="K63" i="10"/>
  <c r="J63" i="10"/>
  <c r="I63" i="10"/>
  <c r="H63" i="10"/>
  <c r="F63" i="10"/>
  <c r="D63" i="10"/>
  <c r="C63" i="10"/>
  <c r="B63" i="10"/>
  <c r="AC62" i="10"/>
  <c r="Z62" i="10"/>
  <c r="Y62" i="10"/>
  <c r="X62" i="10"/>
  <c r="W62" i="10"/>
  <c r="U62" i="10"/>
  <c r="S62" i="10"/>
  <c r="R62" i="10"/>
  <c r="Q62" i="10"/>
  <c r="P62" i="10"/>
  <c r="O62" i="10"/>
  <c r="N62" i="10"/>
  <c r="M62" i="10"/>
  <c r="L62" i="10"/>
  <c r="K62" i="10"/>
  <c r="J62" i="10"/>
  <c r="I62" i="10"/>
  <c r="H62" i="10"/>
  <c r="F62" i="10"/>
  <c r="D62" i="10"/>
  <c r="C62" i="10"/>
  <c r="B62" i="10"/>
  <c r="AC61" i="10"/>
  <c r="Z61" i="10"/>
  <c r="Y61" i="10"/>
  <c r="X61" i="10"/>
  <c r="W61" i="10"/>
  <c r="V61" i="10"/>
  <c r="U61" i="10"/>
  <c r="T61" i="10"/>
  <c r="S61" i="10"/>
  <c r="R61" i="10"/>
  <c r="Q61" i="10"/>
  <c r="P61" i="10"/>
  <c r="O61" i="10"/>
  <c r="N61" i="10"/>
  <c r="M61" i="10"/>
  <c r="L61" i="10"/>
  <c r="K61" i="10"/>
  <c r="J61" i="10"/>
  <c r="I61" i="10"/>
  <c r="H61" i="10"/>
  <c r="F61" i="10"/>
  <c r="D61" i="10"/>
  <c r="C61" i="10"/>
  <c r="B61" i="10"/>
  <c r="AC60" i="10"/>
  <c r="Z60" i="10"/>
  <c r="Y60" i="10"/>
  <c r="X60" i="10"/>
  <c r="W60" i="10"/>
  <c r="V60" i="10"/>
  <c r="U60" i="10"/>
  <c r="T60" i="10"/>
  <c r="S60" i="10"/>
  <c r="R60" i="10"/>
  <c r="Q60" i="10"/>
  <c r="P60" i="10"/>
  <c r="O60" i="10"/>
  <c r="N60" i="10"/>
  <c r="M60" i="10"/>
  <c r="L60" i="10"/>
  <c r="K60" i="10"/>
  <c r="J60" i="10"/>
  <c r="I60" i="10"/>
  <c r="H60" i="10"/>
  <c r="F60" i="10"/>
  <c r="D60" i="10"/>
  <c r="C60" i="10"/>
  <c r="B60" i="10"/>
  <c r="AC59" i="10"/>
  <c r="Z59" i="10"/>
  <c r="Y59" i="10"/>
  <c r="X59" i="10"/>
  <c r="W59" i="10"/>
  <c r="V59" i="10"/>
  <c r="U59" i="10"/>
  <c r="T59" i="10"/>
  <c r="S59" i="10"/>
  <c r="R59" i="10"/>
  <c r="Q59" i="10"/>
  <c r="P59" i="10"/>
  <c r="O59" i="10"/>
  <c r="N59" i="10"/>
  <c r="M59" i="10"/>
  <c r="L59" i="10"/>
  <c r="K59" i="10"/>
  <c r="J59" i="10"/>
  <c r="I59" i="10"/>
  <c r="H59" i="10"/>
  <c r="F59" i="10"/>
  <c r="D59" i="10"/>
  <c r="C59" i="10"/>
  <c r="B59" i="10"/>
  <c r="AC58" i="10"/>
  <c r="Z58" i="10"/>
  <c r="Y58" i="10"/>
  <c r="X58" i="10"/>
  <c r="W58" i="10"/>
  <c r="V58" i="10"/>
  <c r="U58" i="10"/>
  <c r="T58" i="10"/>
  <c r="S58" i="10"/>
  <c r="R58" i="10"/>
  <c r="Q58" i="10"/>
  <c r="P58" i="10"/>
  <c r="O58" i="10"/>
  <c r="N58" i="10"/>
  <c r="M58" i="10"/>
  <c r="L58" i="10"/>
  <c r="K58" i="10"/>
  <c r="J58" i="10"/>
  <c r="I58" i="10"/>
  <c r="H58" i="10"/>
  <c r="F58" i="10"/>
  <c r="D58" i="10"/>
  <c r="C58" i="10"/>
  <c r="B58" i="10"/>
  <c r="AC57" i="10"/>
  <c r="Z57" i="10"/>
  <c r="Y57" i="10"/>
  <c r="X57" i="10"/>
  <c r="W57" i="10"/>
  <c r="V57" i="10"/>
  <c r="U57" i="10"/>
  <c r="T57" i="10"/>
  <c r="S57" i="10"/>
  <c r="R57" i="10"/>
  <c r="Q57" i="10"/>
  <c r="P57" i="10"/>
  <c r="O57" i="10"/>
  <c r="N57" i="10"/>
  <c r="M57" i="10"/>
  <c r="L57" i="10"/>
  <c r="K57" i="10"/>
  <c r="J57" i="10"/>
  <c r="I57" i="10"/>
  <c r="H57" i="10"/>
  <c r="F57" i="10"/>
  <c r="E57" i="10"/>
  <c r="D57" i="10"/>
  <c r="C57" i="10"/>
  <c r="B57" i="10"/>
  <c r="AC56" i="10"/>
  <c r="Z56" i="10"/>
  <c r="Y56" i="10"/>
  <c r="X56" i="10"/>
  <c r="W56" i="10"/>
  <c r="V56" i="10"/>
  <c r="U56" i="10"/>
  <c r="T56" i="10"/>
  <c r="S56" i="10"/>
  <c r="R56" i="10"/>
  <c r="Q56" i="10"/>
  <c r="P56" i="10"/>
  <c r="O56" i="10"/>
  <c r="N56" i="10"/>
  <c r="M56" i="10"/>
  <c r="L56" i="10"/>
  <c r="K56" i="10"/>
  <c r="J56" i="10"/>
  <c r="I56" i="10"/>
  <c r="H56" i="10"/>
  <c r="F56" i="10"/>
  <c r="D56" i="10"/>
  <c r="C56" i="10"/>
  <c r="B56" i="10"/>
  <c r="AC55" i="10"/>
  <c r="Z55" i="10"/>
  <c r="Y55" i="10"/>
  <c r="X55" i="10"/>
  <c r="W55" i="10"/>
  <c r="V55" i="10"/>
  <c r="U55" i="10"/>
  <c r="T55" i="10"/>
  <c r="S55" i="10"/>
  <c r="R55" i="10"/>
  <c r="Q55" i="10"/>
  <c r="P55" i="10"/>
  <c r="O55" i="10"/>
  <c r="N55" i="10"/>
  <c r="M55" i="10"/>
  <c r="L55" i="10"/>
  <c r="K55" i="10"/>
  <c r="J55" i="10"/>
  <c r="I55" i="10"/>
  <c r="H55" i="10"/>
  <c r="F55" i="10"/>
  <c r="D55" i="10"/>
  <c r="C55" i="10"/>
  <c r="B55" i="10"/>
  <c r="AC54" i="10"/>
  <c r="Z54" i="10"/>
  <c r="Y54" i="10"/>
  <c r="X54" i="10"/>
  <c r="W54" i="10"/>
  <c r="V54" i="10"/>
  <c r="U54" i="10"/>
  <c r="T54" i="10"/>
  <c r="S54" i="10"/>
  <c r="R54" i="10"/>
  <c r="Q54" i="10"/>
  <c r="P54" i="10"/>
  <c r="O54" i="10"/>
  <c r="N54" i="10"/>
  <c r="M54" i="10"/>
  <c r="L54" i="10"/>
  <c r="K54" i="10"/>
  <c r="J54" i="10"/>
  <c r="I54" i="10"/>
  <c r="H54" i="10"/>
  <c r="F54" i="10"/>
  <c r="D54" i="10"/>
  <c r="C54" i="10"/>
  <c r="B54" i="10"/>
  <c r="AC53" i="10"/>
  <c r="Z53" i="10"/>
  <c r="Y53" i="10"/>
  <c r="X53" i="10"/>
  <c r="W53" i="10"/>
  <c r="V53" i="10"/>
  <c r="U53" i="10"/>
  <c r="T53" i="10"/>
  <c r="S53" i="10"/>
  <c r="R53" i="10"/>
  <c r="Q53" i="10"/>
  <c r="P53" i="10"/>
  <c r="O53" i="10"/>
  <c r="N53" i="10"/>
  <c r="M53" i="10"/>
  <c r="L53" i="10"/>
  <c r="K53" i="10"/>
  <c r="J53" i="10"/>
  <c r="I53" i="10"/>
  <c r="H53" i="10"/>
  <c r="F53" i="10"/>
  <c r="D53" i="10"/>
  <c r="C53" i="10"/>
  <c r="B53" i="10"/>
  <c r="AC52" i="10"/>
  <c r="Z52" i="10"/>
  <c r="Y52" i="10"/>
  <c r="X52" i="10"/>
  <c r="W52" i="10"/>
  <c r="V52" i="10"/>
  <c r="U52" i="10"/>
  <c r="T52" i="10"/>
  <c r="S52" i="10"/>
  <c r="R52" i="10"/>
  <c r="Q52" i="10"/>
  <c r="P52" i="10"/>
  <c r="O52" i="10"/>
  <c r="N52" i="10"/>
  <c r="M52" i="10"/>
  <c r="L52" i="10"/>
  <c r="K52" i="10"/>
  <c r="J52" i="10"/>
  <c r="I52" i="10"/>
  <c r="H52" i="10"/>
  <c r="F52" i="10"/>
  <c r="D52" i="10"/>
  <c r="C52" i="10"/>
  <c r="B52" i="10"/>
  <c r="AC51" i="10"/>
  <c r="Z51" i="10"/>
  <c r="Y51" i="10"/>
  <c r="X51" i="10"/>
  <c r="W51" i="10"/>
  <c r="V51" i="10"/>
  <c r="U51" i="10"/>
  <c r="T51" i="10"/>
  <c r="S51" i="10"/>
  <c r="R51" i="10"/>
  <c r="Q51" i="10"/>
  <c r="P51" i="10"/>
  <c r="O51" i="10"/>
  <c r="N51" i="10"/>
  <c r="M51" i="10"/>
  <c r="L51" i="10"/>
  <c r="K51" i="10"/>
  <c r="J51" i="10"/>
  <c r="I51" i="10"/>
  <c r="H51" i="10"/>
  <c r="F51" i="10"/>
  <c r="D51" i="10"/>
  <c r="C51" i="10"/>
  <c r="B51" i="10"/>
  <c r="AC50" i="10"/>
  <c r="Z50" i="10"/>
  <c r="Y50" i="10"/>
  <c r="X50" i="10"/>
  <c r="W50" i="10"/>
  <c r="V50" i="10"/>
  <c r="U50" i="10"/>
  <c r="T50" i="10"/>
  <c r="S50" i="10"/>
  <c r="R50" i="10"/>
  <c r="Q50" i="10"/>
  <c r="P50" i="10"/>
  <c r="O50" i="10"/>
  <c r="N50" i="10"/>
  <c r="M50" i="10"/>
  <c r="L50" i="10"/>
  <c r="K50" i="10"/>
  <c r="J50" i="10"/>
  <c r="I50" i="10"/>
  <c r="H50" i="10"/>
  <c r="F50" i="10"/>
  <c r="D50" i="10"/>
  <c r="C50" i="10"/>
  <c r="B50" i="10"/>
  <c r="AC49" i="10"/>
  <c r="Z49" i="10"/>
  <c r="Y49" i="10"/>
  <c r="X49" i="10"/>
  <c r="W49" i="10"/>
  <c r="V49" i="10"/>
  <c r="U49" i="10"/>
  <c r="T49" i="10"/>
  <c r="S49" i="10"/>
  <c r="R49" i="10"/>
  <c r="Q49" i="10"/>
  <c r="P49" i="10"/>
  <c r="O49" i="10"/>
  <c r="N49" i="10"/>
  <c r="M49" i="10"/>
  <c r="L49" i="10"/>
  <c r="K49" i="10"/>
  <c r="J49" i="10"/>
  <c r="I49" i="10"/>
  <c r="H49" i="10"/>
  <c r="F49" i="10"/>
  <c r="D49" i="10"/>
  <c r="C49" i="10"/>
  <c r="B49" i="10"/>
  <c r="AC48" i="10"/>
  <c r="Z48" i="10"/>
  <c r="Y48" i="10"/>
  <c r="X48" i="10"/>
  <c r="W48" i="10"/>
  <c r="V48" i="10"/>
  <c r="U48" i="10"/>
  <c r="T48" i="10"/>
  <c r="S48" i="10"/>
  <c r="R48" i="10"/>
  <c r="Q48" i="10"/>
  <c r="P48" i="10"/>
  <c r="O48" i="10"/>
  <c r="N48" i="10"/>
  <c r="M48" i="10"/>
  <c r="L48" i="10"/>
  <c r="K48" i="10"/>
  <c r="J48" i="10"/>
  <c r="I48" i="10"/>
  <c r="H48" i="10"/>
  <c r="F48" i="10"/>
  <c r="D48" i="10"/>
  <c r="C48" i="10"/>
  <c r="B48" i="10"/>
  <c r="AC47" i="10"/>
  <c r="Z47" i="10"/>
  <c r="Y47" i="10"/>
  <c r="X47" i="10"/>
  <c r="W47" i="10"/>
  <c r="V47" i="10"/>
  <c r="U47" i="10"/>
  <c r="T47" i="10"/>
  <c r="S47" i="10"/>
  <c r="R47" i="10"/>
  <c r="Q47" i="10"/>
  <c r="P47" i="10"/>
  <c r="O47" i="10"/>
  <c r="N47" i="10"/>
  <c r="M47" i="10"/>
  <c r="L47" i="10"/>
  <c r="K47" i="10"/>
  <c r="J47" i="10"/>
  <c r="I47" i="10"/>
  <c r="H47" i="10"/>
  <c r="F47" i="10"/>
  <c r="D47" i="10"/>
  <c r="C47" i="10"/>
  <c r="B47" i="10"/>
  <c r="AC46" i="10"/>
  <c r="Z46" i="10"/>
  <c r="Y46" i="10"/>
  <c r="X46" i="10"/>
  <c r="W46" i="10"/>
  <c r="V46" i="10"/>
  <c r="U46" i="10"/>
  <c r="T46" i="10"/>
  <c r="S46" i="10"/>
  <c r="R46" i="10"/>
  <c r="Q46" i="10"/>
  <c r="P46" i="10"/>
  <c r="O46" i="10"/>
  <c r="N46" i="10"/>
  <c r="M46" i="10"/>
  <c r="L46" i="10"/>
  <c r="K46" i="10"/>
  <c r="J46" i="10"/>
  <c r="I46" i="10"/>
  <c r="H46" i="10"/>
  <c r="F46" i="10"/>
  <c r="D46" i="10"/>
  <c r="C46" i="10"/>
  <c r="B46" i="10"/>
  <c r="AC45" i="10"/>
  <c r="Z45" i="10"/>
  <c r="Y45" i="10"/>
  <c r="X45" i="10"/>
  <c r="W45" i="10"/>
  <c r="V45" i="10"/>
  <c r="U45" i="10"/>
  <c r="T45" i="10"/>
  <c r="S45" i="10"/>
  <c r="R45" i="10"/>
  <c r="Q45" i="10"/>
  <c r="P45" i="10"/>
  <c r="O45" i="10"/>
  <c r="N45" i="10"/>
  <c r="M45" i="10"/>
  <c r="L45" i="10"/>
  <c r="K45" i="10"/>
  <c r="J45" i="10"/>
  <c r="I45" i="10"/>
  <c r="H45" i="10"/>
  <c r="F45" i="10"/>
  <c r="D45" i="10"/>
  <c r="C45" i="10"/>
  <c r="B45" i="10"/>
  <c r="AC44" i="10"/>
  <c r="Z44" i="10"/>
  <c r="Y44" i="10"/>
  <c r="X44" i="10"/>
  <c r="W44" i="10"/>
  <c r="V44" i="10"/>
  <c r="U44" i="10"/>
  <c r="T44" i="10"/>
  <c r="S44" i="10"/>
  <c r="R44" i="10"/>
  <c r="Q44" i="10"/>
  <c r="P44" i="10"/>
  <c r="O44" i="10"/>
  <c r="N44" i="10"/>
  <c r="M44" i="10"/>
  <c r="L44" i="10"/>
  <c r="K44" i="10"/>
  <c r="J44" i="10"/>
  <c r="I44" i="10"/>
  <c r="H44" i="10"/>
  <c r="F44" i="10"/>
  <c r="D44" i="10"/>
  <c r="C44" i="10"/>
  <c r="B44" i="10"/>
  <c r="AC43" i="10"/>
  <c r="Z43" i="10"/>
  <c r="Y43" i="10"/>
  <c r="X43" i="10"/>
  <c r="W43" i="10"/>
  <c r="V43" i="10"/>
  <c r="U43" i="10"/>
  <c r="T43" i="10"/>
  <c r="S43" i="10"/>
  <c r="R43" i="10"/>
  <c r="Q43" i="10"/>
  <c r="P43" i="10"/>
  <c r="O43" i="10"/>
  <c r="N43" i="10"/>
  <c r="M43" i="10"/>
  <c r="L43" i="10"/>
  <c r="K43" i="10"/>
  <c r="J43" i="10"/>
  <c r="I43" i="10"/>
  <c r="H43" i="10"/>
  <c r="F43" i="10"/>
  <c r="D43" i="10"/>
  <c r="C43" i="10"/>
  <c r="B43" i="10"/>
  <c r="AC42" i="10"/>
  <c r="Z42" i="10"/>
  <c r="Y42" i="10"/>
  <c r="X42" i="10"/>
  <c r="W42" i="10"/>
  <c r="V42" i="10"/>
  <c r="U42" i="10"/>
  <c r="T42" i="10"/>
  <c r="S42" i="10"/>
  <c r="R42" i="10"/>
  <c r="Q42" i="10"/>
  <c r="P42" i="10"/>
  <c r="O42" i="10"/>
  <c r="N42" i="10"/>
  <c r="M42" i="10"/>
  <c r="L42" i="10"/>
  <c r="K42" i="10"/>
  <c r="J42" i="10"/>
  <c r="I42" i="10"/>
  <c r="H42" i="10"/>
  <c r="F42" i="10"/>
  <c r="D42" i="10"/>
  <c r="C42" i="10"/>
  <c r="B42" i="10"/>
  <c r="AC41" i="10"/>
  <c r="Z41" i="10"/>
  <c r="Y41" i="10"/>
  <c r="X41" i="10"/>
  <c r="W41" i="10"/>
  <c r="V41" i="10"/>
  <c r="U41" i="10"/>
  <c r="T41" i="10"/>
  <c r="S41" i="10"/>
  <c r="R41" i="10"/>
  <c r="Q41" i="10"/>
  <c r="P41" i="10"/>
  <c r="O41" i="10"/>
  <c r="N41" i="10"/>
  <c r="M41" i="10"/>
  <c r="L41" i="10"/>
  <c r="K41" i="10"/>
  <c r="J41" i="10"/>
  <c r="I41" i="10"/>
  <c r="H41" i="10"/>
  <c r="F41" i="10"/>
  <c r="D41" i="10"/>
  <c r="C41" i="10"/>
  <c r="B41" i="10"/>
  <c r="AC40" i="10"/>
  <c r="Z40" i="10"/>
  <c r="Y40" i="10"/>
  <c r="X40" i="10"/>
  <c r="W40" i="10"/>
  <c r="V40" i="10"/>
  <c r="U40" i="10"/>
  <c r="T40" i="10"/>
  <c r="S40" i="10"/>
  <c r="R40" i="10"/>
  <c r="Q40" i="10"/>
  <c r="P40" i="10"/>
  <c r="O40" i="10"/>
  <c r="N40" i="10"/>
  <c r="M40" i="10"/>
  <c r="L40" i="10"/>
  <c r="K40" i="10"/>
  <c r="J40" i="10"/>
  <c r="I40" i="10"/>
  <c r="H40" i="10"/>
  <c r="F40" i="10"/>
  <c r="D40" i="10"/>
  <c r="C40" i="10"/>
  <c r="B40" i="10"/>
  <c r="AC39" i="10"/>
  <c r="Z39" i="10"/>
  <c r="Y39" i="10"/>
  <c r="X39" i="10"/>
  <c r="W39" i="10"/>
  <c r="V39" i="10"/>
  <c r="U39" i="10"/>
  <c r="T39" i="10"/>
  <c r="S39" i="10"/>
  <c r="R39" i="10"/>
  <c r="Q39" i="10"/>
  <c r="P39" i="10"/>
  <c r="O39" i="10"/>
  <c r="N39" i="10"/>
  <c r="M39" i="10"/>
  <c r="L39" i="10"/>
  <c r="K39" i="10"/>
  <c r="J39" i="10"/>
  <c r="I39" i="10"/>
  <c r="H39" i="10"/>
  <c r="F39" i="10"/>
  <c r="D39" i="10"/>
  <c r="C39" i="10"/>
  <c r="B39" i="10"/>
  <c r="AC38" i="10"/>
  <c r="Z38" i="10"/>
  <c r="Y38" i="10"/>
  <c r="X38" i="10"/>
  <c r="W38" i="10"/>
  <c r="V38" i="10"/>
  <c r="U38" i="10"/>
  <c r="T38" i="10"/>
  <c r="S38" i="10"/>
  <c r="R38" i="10"/>
  <c r="Q38" i="10"/>
  <c r="P38" i="10"/>
  <c r="O38" i="10"/>
  <c r="N38" i="10"/>
  <c r="M38" i="10"/>
  <c r="L38" i="10"/>
  <c r="K38" i="10"/>
  <c r="J38" i="10"/>
  <c r="I38" i="10"/>
  <c r="H38" i="10"/>
  <c r="F38" i="10"/>
  <c r="D38" i="10"/>
  <c r="C38" i="10"/>
  <c r="B38" i="10"/>
  <c r="AC37" i="10"/>
  <c r="Z37" i="10"/>
  <c r="Y37" i="10"/>
  <c r="X37" i="10"/>
  <c r="W37" i="10"/>
  <c r="V37" i="10"/>
  <c r="U37" i="10"/>
  <c r="T37" i="10"/>
  <c r="S37" i="10"/>
  <c r="R37" i="10"/>
  <c r="Q37" i="10"/>
  <c r="P37" i="10"/>
  <c r="O37" i="10"/>
  <c r="N37" i="10"/>
  <c r="M37" i="10"/>
  <c r="L37" i="10"/>
  <c r="K37" i="10"/>
  <c r="J37" i="10"/>
  <c r="I37" i="10"/>
  <c r="H37" i="10"/>
  <c r="F37" i="10"/>
  <c r="D37" i="10"/>
  <c r="C37" i="10"/>
  <c r="B37" i="10"/>
  <c r="AC36" i="10"/>
  <c r="Z36" i="10"/>
  <c r="Y36" i="10"/>
  <c r="X36" i="10"/>
  <c r="W36" i="10"/>
  <c r="V36" i="10"/>
  <c r="U36" i="10"/>
  <c r="T36" i="10"/>
  <c r="S36" i="10"/>
  <c r="R36" i="10"/>
  <c r="Q36" i="10"/>
  <c r="P36" i="10"/>
  <c r="O36" i="10"/>
  <c r="N36" i="10"/>
  <c r="M36" i="10"/>
  <c r="L36" i="10"/>
  <c r="K36" i="10"/>
  <c r="J36" i="10"/>
  <c r="I36" i="10"/>
  <c r="H36" i="10"/>
  <c r="F36" i="10"/>
  <c r="D36" i="10"/>
  <c r="C36" i="10"/>
  <c r="B36" i="10"/>
  <c r="AC35" i="10"/>
  <c r="Z35" i="10"/>
  <c r="Y35" i="10"/>
  <c r="X35" i="10"/>
  <c r="W35" i="10"/>
  <c r="V35" i="10"/>
  <c r="U35" i="10"/>
  <c r="T35" i="10"/>
  <c r="S35" i="10"/>
  <c r="R35" i="10"/>
  <c r="Q35" i="10"/>
  <c r="P35" i="10"/>
  <c r="O35" i="10"/>
  <c r="N35" i="10"/>
  <c r="M35" i="10"/>
  <c r="L35" i="10"/>
  <c r="K35" i="10"/>
  <c r="J35" i="10"/>
  <c r="I35" i="10"/>
  <c r="H35" i="10"/>
  <c r="F35" i="10"/>
  <c r="D35" i="10"/>
  <c r="C35" i="10"/>
  <c r="B35" i="10"/>
  <c r="AC34" i="10"/>
  <c r="Z34" i="10"/>
  <c r="Y34" i="10"/>
  <c r="X34" i="10"/>
  <c r="W34" i="10"/>
  <c r="V34" i="10"/>
  <c r="U34" i="10"/>
  <c r="T34" i="10"/>
  <c r="S34" i="10"/>
  <c r="R34" i="10"/>
  <c r="Q34" i="10"/>
  <c r="P34" i="10"/>
  <c r="O34" i="10"/>
  <c r="N34" i="10"/>
  <c r="M34" i="10"/>
  <c r="L34" i="10"/>
  <c r="K34" i="10"/>
  <c r="J34" i="10"/>
  <c r="I34" i="10"/>
  <c r="H34" i="10"/>
  <c r="F34" i="10"/>
  <c r="D34" i="10"/>
  <c r="C34" i="10"/>
  <c r="B34" i="10"/>
  <c r="AC33" i="10"/>
  <c r="Z33" i="10"/>
  <c r="Y33" i="10"/>
  <c r="X33" i="10"/>
  <c r="W33" i="10"/>
  <c r="V33" i="10"/>
  <c r="U33" i="10"/>
  <c r="T33" i="10"/>
  <c r="S33" i="10"/>
  <c r="R33" i="10"/>
  <c r="Q33" i="10"/>
  <c r="P33" i="10"/>
  <c r="O33" i="10"/>
  <c r="N33" i="10"/>
  <c r="M33" i="10"/>
  <c r="L33" i="10"/>
  <c r="K33" i="10"/>
  <c r="J33" i="10"/>
  <c r="I33" i="10"/>
  <c r="H33" i="10"/>
  <c r="F33" i="10"/>
  <c r="D33" i="10"/>
  <c r="C33" i="10"/>
  <c r="B33" i="10"/>
  <c r="AC32" i="10"/>
  <c r="Z32" i="10"/>
  <c r="Y32" i="10"/>
  <c r="X32" i="10"/>
  <c r="W32" i="10"/>
  <c r="V32" i="10"/>
  <c r="U32" i="10"/>
  <c r="T32" i="10"/>
  <c r="S32" i="10"/>
  <c r="R32" i="10"/>
  <c r="Q32" i="10"/>
  <c r="P32" i="10"/>
  <c r="O32" i="10"/>
  <c r="N32" i="10"/>
  <c r="M32" i="10"/>
  <c r="L32" i="10"/>
  <c r="K32" i="10"/>
  <c r="J32" i="10"/>
  <c r="I32" i="10"/>
  <c r="H32" i="10"/>
  <c r="F32" i="10"/>
  <c r="D32" i="10"/>
  <c r="C32" i="10"/>
  <c r="B32" i="10"/>
  <c r="AC31" i="10"/>
  <c r="Z31" i="10"/>
  <c r="Y31" i="10"/>
  <c r="X31" i="10"/>
  <c r="W31" i="10"/>
  <c r="V31" i="10"/>
  <c r="U31" i="10"/>
  <c r="T31" i="10"/>
  <c r="S31" i="10"/>
  <c r="R31" i="10"/>
  <c r="Q31" i="10"/>
  <c r="P31" i="10"/>
  <c r="O31" i="10"/>
  <c r="N31" i="10"/>
  <c r="M31" i="10"/>
  <c r="L31" i="10"/>
  <c r="K31" i="10"/>
  <c r="J31" i="10"/>
  <c r="I31" i="10"/>
  <c r="H31" i="10"/>
  <c r="F31" i="10"/>
  <c r="D31" i="10"/>
  <c r="C31" i="10"/>
  <c r="B31" i="10"/>
  <c r="AC30" i="10"/>
  <c r="Z30" i="10"/>
  <c r="Y30" i="10"/>
  <c r="X30" i="10"/>
  <c r="W30" i="10"/>
  <c r="V30" i="10"/>
  <c r="U30" i="10"/>
  <c r="T30" i="10"/>
  <c r="S30" i="10"/>
  <c r="R30" i="10"/>
  <c r="Q30" i="10"/>
  <c r="P30" i="10"/>
  <c r="O30" i="10"/>
  <c r="N30" i="10"/>
  <c r="M30" i="10"/>
  <c r="L30" i="10"/>
  <c r="K30" i="10"/>
  <c r="J30" i="10"/>
  <c r="I30" i="10"/>
  <c r="H30" i="10"/>
  <c r="F30" i="10"/>
  <c r="D30" i="10"/>
  <c r="C30" i="10"/>
  <c r="B30" i="10"/>
  <c r="AC29" i="10"/>
  <c r="Z29" i="10"/>
  <c r="Y29" i="10"/>
  <c r="X29" i="10"/>
  <c r="W29" i="10"/>
  <c r="V29" i="10"/>
  <c r="U29" i="10"/>
  <c r="T29" i="10"/>
  <c r="S29" i="10"/>
  <c r="R29" i="10"/>
  <c r="Q29" i="10"/>
  <c r="P29" i="10"/>
  <c r="O29" i="10"/>
  <c r="N29" i="10"/>
  <c r="M29" i="10"/>
  <c r="L29" i="10"/>
  <c r="K29" i="10"/>
  <c r="J29" i="10"/>
  <c r="I29" i="10"/>
  <c r="H29" i="10"/>
  <c r="F29" i="10"/>
  <c r="D29" i="10"/>
  <c r="C29" i="10"/>
  <c r="B29" i="10"/>
  <c r="AC28" i="10"/>
  <c r="Z28" i="10"/>
  <c r="Y28" i="10"/>
  <c r="X28" i="10"/>
  <c r="W28" i="10"/>
  <c r="V28" i="10"/>
  <c r="U28" i="10"/>
  <c r="T28" i="10"/>
  <c r="S28" i="10"/>
  <c r="R28" i="10"/>
  <c r="Q28" i="10"/>
  <c r="P28" i="10"/>
  <c r="O28" i="10"/>
  <c r="N28" i="10"/>
  <c r="M28" i="10"/>
  <c r="L28" i="10"/>
  <c r="K28" i="10"/>
  <c r="J28" i="10"/>
  <c r="I28" i="10"/>
  <c r="H28" i="10"/>
  <c r="F28" i="10"/>
  <c r="D28" i="10"/>
  <c r="C28" i="10"/>
  <c r="B28" i="10"/>
  <c r="AC27" i="10"/>
  <c r="Z27" i="10"/>
  <c r="Y27" i="10"/>
  <c r="X27" i="10"/>
  <c r="W27" i="10"/>
  <c r="V27" i="10"/>
  <c r="U27" i="10"/>
  <c r="T27" i="10"/>
  <c r="S27" i="10"/>
  <c r="R27" i="10"/>
  <c r="Q27" i="10"/>
  <c r="P27" i="10"/>
  <c r="O27" i="10"/>
  <c r="N27" i="10"/>
  <c r="M27" i="10"/>
  <c r="L27" i="10"/>
  <c r="K27" i="10"/>
  <c r="J27" i="10"/>
  <c r="I27" i="10"/>
  <c r="H27" i="10"/>
  <c r="F27" i="10"/>
  <c r="D27" i="10"/>
  <c r="C27" i="10"/>
  <c r="B27" i="10"/>
  <c r="AC26" i="10"/>
  <c r="Z26" i="10"/>
  <c r="Y26" i="10"/>
  <c r="X26" i="10"/>
  <c r="W26" i="10"/>
  <c r="V26" i="10"/>
  <c r="U26" i="10"/>
  <c r="T26" i="10"/>
  <c r="S26" i="10"/>
  <c r="R26" i="10"/>
  <c r="Q26" i="10"/>
  <c r="P26" i="10"/>
  <c r="O26" i="10"/>
  <c r="N26" i="10"/>
  <c r="M26" i="10"/>
  <c r="L26" i="10"/>
  <c r="K26" i="10"/>
  <c r="J26" i="10"/>
  <c r="I26" i="10"/>
  <c r="H26" i="10"/>
  <c r="F26" i="10"/>
  <c r="D26" i="10"/>
  <c r="C26" i="10"/>
  <c r="B26" i="10"/>
  <c r="AC25" i="10"/>
  <c r="Z25" i="10"/>
  <c r="Y25" i="10"/>
  <c r="X25" i="10"/>
  <c r="W25" i="10"/>
  <c r="V25" i="10"/>
  <c r="U25" i="10"/>
  <c r="T25" i="10"/>
  <c r="S25" i="10"/>
  <c r="R25" i="10"/>
  <c r="Q25" i="10"/>
  <c r="P25" i="10"/>
  <c r="O25" i="10"/>
  <c r="N25" i="10"/>
  <c r="M25" i="10"/>
  <c r="L25" i="10"/>
  <c r="K25" i="10"/>
  <c r="J25" i="10"/>
  <c r="I25" i="10"/>
  <c r="H25" i="10"/>
  <c r="F25" i="10"/>
  <c r="D25" i="10"/>
  <c r="C25" i="10"/>
  <c r="B25" i="10"/>
  <c r="AC24" i="10"/>
  <c r="Z24" i="10"/>
  <c r="Y24" i="10"/>
  <c r="X24" i="10"/>
  <c r="W24" i="10"/>
  <c r="V24" i="10"/>
  <c r="U24" i="10"/>
  <c r="T24" i="10"/>
  <c r="S24" i="10"/>
  <c r="R24" i="10"/>
  <c r="Q24" i="10"/>
  <c r="P24" i="10"/>
  <c r="O24" i="10"/>
  <c r="N24" i="10"/>
  <c r="M24" i="10"/>
  <c r="L24" i="10"/>
  <c r="K24" i="10"/>
  <c r="J24" i="10"/>
  <c r="I24" i="10"/>
  <c r="H24" i="10"/>
  <c r="F24" i="10"/>
  <c r="D24" i="10"/>
  <c r="C24" i="10"/>
  <c r="B24" i="10"/>
  <c r="AC23" i="10"/>
  <c r="Z23" i="10"/>
  <c r="Y23" i="10"/>
  <c r="X23" i="10"/>
  <c r="W23" i="10"/>
  <c r="V23" i="10"/>
  <c r="U23" i="10"/>
  <c r="T23" i="10"/>
  <c r="S23" i="10"/>
  <c r="R23" i="10"/>
  <c r="Q23" i="10"/>
  <c r="P23" i="10"/>
  <c r="O23" i="10"/>
  <c r="N23" i="10"/>
  <c r="M23" i="10"/>
  <c r="L23" i="10"/>
  <c r="K23" i="10"/>
  <c r="J23" i="10"/>
  <c r="I23" i="10"/>
  <c r="H23" i="10"/>
  <c r="F23" i="10"/>
  <c r="D23" i="10"/>
  <c r="C23" i="10"/>
  <c r="B23" i="10"/>
  <c r="AC22" i="10"/>
  <c r="Z22" i="10"/>
  <c r="Y22" i="10"/>
  <c r="X22" i="10"/>
  <c r="W22" i="10"/>
  <c r="V22" i="10"/>
  <c r="U22" i="10"/>
  <c r="T22" i="10"/>
  <c r="S22" i="10"/>
  <c r="R22" i="10"/>
  <c r="Q22" i="10"/>
  <c r="P22" i="10"/>
  <c r="O22" i="10"/>
  <c r="N22" i="10"/>
  <c r="M22" i="10"/>
  <c r="L22" i="10"/>
  <c r="K22" i="10"/>
  <c r="J22" i="10"/>
  <c r="I22" i="10"/>
  <c r="H22" i="10"/>
  <c r="F22" i="10"/>
  <c r="D22" i="10"/>
  <c r="C22" i="10"/>
  <c r="B22" i="10"/>
  <c r="AC21" i="10"/>
  <c r="Z21" i="10"/>
  <c r="Y21" i="10"/>
  <c r="X21" i="10"/>
  <c r="W21" i="10"/>
  <c r="V21" i="10"/>
  <c r="U21" i="10"/>
  <c r="T21" i="10"/>
  <c r="S21" i="10"/>
  <c r="R21" i="10"/>
  <c r="Q21" i="10"/>
  <c r="P21" i="10"/>
  <c r="O21" i="10"/>
  <c r="N21" i="10"/>
  <c r="M21" i="10"/>
  <c r="L21" i="10"/>
  <c r="K21" i="10"/>
  <c r="J21" i="10"/>
  <c r="I21" i="10"/>
  <c r="H21" i="10"/>
  <c r="F21" i="10"/>
  <c r="D21" i="10"/>
  <c r="C21" i="10"/>
  <c r="B21" i="10"/>
  <c r="A21" i="10"/>
  <c r="AC20" i="10"/>
  <c r="Z20" i="10"/>
  <c r="Y20" i="10"/>
  <c r="X20" i="10"/>
  <c r="W20" i="10"/>
  <c r="V20" i="10"/>
  <c r="U20" i="10"/>
  <c r="T20" i="10"/>
  <c r="S20" i="10"/>
  <c r="R20" i="10"/>
  <c r="Q20" i="10"/>
  <c r="P20" i="10"/>
  <c r="O20" i="10"/>
  <c r="N20" i="10"/>
  <c r="M20" i="10"/>
  <c r="L20" i="10"/>
  <c r="K20" i="10"/>
  <c r="J20" i="10"/>
  <c r="I20" i="10"/>
  <c r="H20" i="10"/>
  <c r="F20" i="10"/>
  <c r="D20" i="10"/>
  <c r="C20" i="10"/>
  <c r="B20" i="10"/>
  <c r="AC19" i="10"/>
  <c r="Z19" i="10"/>
  <c r="Y19" i="10"/>
  <c r="X19" i="10"/>
  <c r="W19" i="10"/>
  <c r="V19" i="10"/>
  <c r="U19" i="10"/>
  <c r="T19" i="10"/>
  <c r="S19" i="10"/>
  <c r="R19" i="10"/>
  <c r="Q19" i="10"/>
  <c r="P19" i="10"/>
  <c r="O19" i="10"/>
  <c r="N19" i="10"/>
  <c r="M19" i="10"/>
  <c r="L19" i="10"/>
  <c r="K19" i="10"/>
  <c r="J19" i="10"/>
  <c r="I19" i="10"/>
  <c r="H19" i="10"/>
  <c r="F19" i="10"/>
  <c r="D19" i="10"/>
  <c r="C19" i="10"/>
  <c r="B19" i="10"/>
  <c r="AC18" i="10"/>
  <c r="Z18" i="10"/>
  <c r="Y18" i="10"/>
  <c r="X18" i="10"/>
  <c r="W18" i="10"/>
  <c r="V18" i="10"/>
  <c r="U18" i="10"/>
  <c r="T18" i="10"/>
  <c r="S18" i="10"/>
  <c r="R18" i="10"/>
  <c r="Q18" i="10"/>
  <c r="P18" i="10"/>
  <c r="O18" i="10"/>
  <c r="N18" i="10"/>
  <c r="M18" i="10"/>
  <c r="L18" i="10"/>
  <c r="K18" i="10"/>
  <c r="J18" i="10"/>
  <c r="I18" i="10"/>
  <c r="H18" i="10"/>
  <c r="F18" i="10"/>
  <c r="D18" i="10"/>
  <c r="C18" i="10"/>
  <c r="B18" i="10"/>
  <c r="AC17" i="10"/>
  <c r="Z17" i="10"/>
  <c r="Y17" i="10"/>
  <c r="X17" i="10"/>
  <c r="W17" i="10"/>
  <c r="V17" i="10"/>
  <c r="U17" i="10"/>
  <c r="T17" i="10"/>
  <c r="S17" i="10"/>
  <c r="R17" i="10"/>
  <c r="Q17" i="10"/>
  <c r="P17" i="10"/>
  <c r="O17" i="10"/>
  <c r="N17" i="10"/>
  <c r="M17" i="10"/>
  <c r="L17" i="10"/>
  <c r="K17" i="10"/>
  <c r="J17" i="10"/>
  <c r="I17" i="10"/>
  <c r="H17" i="10"/>
  <c r="F17" i="10"/>
  <c r="E17" i="10"/>
  <c r="D17" i="10"/>
  <c r="C17" i="10"/>
  <c r="B17" i="10"/>
  <c r="AC16" i="10"/>
  <c r="Z16" i="10"/>
  <c r="Y16" i="10"/>
  <c r="X16" i="10"/>
  <c r="W16" i="10"/>
  <c r="V16" i="10"/>
  <c r="U16" i="10"/>
  <c r="T16" i="10"/>
  <c r="S16" i="10"/>
  <c r="R16" i="10"/>
  <c r="Q16" i="10"/>
  <c r="P16" i="10"/>
  <c r="O16" i="10"/>
  <c r="N16" i="10"/>
  <c r="M16" i="10"/>
  <c r="L16" i="10"/>
  <c r="K16" i="10"/>
  <c r="J16" i="10"/>
  <c r="I16" i="10"/>
  <c r="H16" i="10"/>
  <c r="F16" i="10"/>
  <c r="E16" i="10"/>
  <c r="D16" i="10"/>
  <c r="C16" i="10"/>
  <c r="B16" i="10"/>
  <c r="AC15" i="10"/>
  <c r="Z15" i="10"/>
  <c r="Y15" i="10"/>
  <c r="X15" i="10"/>
  <c r="W15" i="10"/>
  <c r="V15" i="10"/>
  <c r="U15" i="10"/>
  <c r="T15" i="10"/>
  <c r="S15" i="10"/>
  <c r="R15" i="10"/>
  <c r="Q15" i="10"/>
  <c r="P15" i="10"/>
  <c r="O15" i="10"/>
  <c r="N15" i="10"/>
  <c r="M15" i="10"/>
  <c r="L15" i="10"/>
  <c r="K15" i="10"/>
  <c r="J15" i="10"/>
  <c r="I15" i="10"/>
  <c r="H15" i="10"/>
  <c r="F15" i="10"/>
  <c r="E15" i="10"/>
  <c r="D15" i="10"/>
  <c r="C15" i="10"/>
  <c r="B15" i="10"/>
  <c r="AC14" i="10"/>
  <c r="Z14" i="10"/>
  <c r="Y14" i="10"/>
  <c r="X14" i="10"/>
  <c r="W14" i="10"/>
  <c r="V14" i="10"/>
  <c r="U14" i="10"/>
  <c r="T14" i="10"/>
  <c r="S14" i="10"/>
  <c r="R14" i="10"/>
  <c r="Q14" i="10"/>
  <c r="P14" i="10"/>
  <c r="O14" i="10"/>
  <c r="N14" i="10"/>
  <c r="M14" i="10"/>
  <c r="L14" i="10"/>
  <c r="K14" i="10"/>
  <c r="J14" i="10"/>
  <c r="I14" i="10"/>
  <c r="H14" i="10"/>
  <c r="F14" i="10"/>
  <c r="E14" i="10"/>
  <c r="D14" i="10"/>
  <c r="C14" i="10"/>
  <c r="B14" i="10"/>
  <c r="AC13" i="10"/>
  <c r="Z13" i="10"/>
  <c r="Y13" i="10"/>
  <c r="X13" i="10"/>
  <c r="W13" i="10"/>
  <c r="V13" i="10"/>
  <c r="U13" i="10"/>
  <c r="T13" i="10"/>
  <c r="S13" i="10"/>
  <c r="R13" i="10"/>
  <c r="Q13" i="10"/>
  <c r="P13" i="10"/>
  <c r="O13" i="10"/>
  <c r="N13" i="10"/>
  <c r="M13" i="10"/>
  <c r="L13" i="10"/>
  <c r="K13" i="10"/>
  <c r="J13" i="10"/>
  <c r="I13" i="10"/>
  <c r="H13" i="10"/>
  <c r="F13" i="10"/>
  <c r="E13" i="10"/>
  <c r="D13" i="10"/>
  <c r="C13" i="10"/>
  <c r="B13" i="10"/>
  <c r="AC12" i="10"/>
  <c r="AB12" i="10"/>
  <c r="AA12" i="10"/>
  <c r="Z12" i="10"/>
  <c r="Y12" i="10"/>
  <c r="X12" i="10"/>
  <c r="W12" i="10"/>
  <c r="V12" i="10"/>
  <c r="U12" i="10"/>
  <c r="T12" i="10"/>
  <c r="S12" i="10"/>
  <c r="R12" i="10"/>
  <c r="Q12" i="10"/>
  <c r="P12" i="10"/>
  <c r="O12" i="10"/>
  <c r="N12" i="10"/>
  <c r="M12" i="10"/>
  <c r="L12" i="10"/>
  <c r="K12" i="10"/>
  <c r="J12" i="10"/>
  <c r="I12" i="10"/>
  <c r="H12" i="10"/>
  <c r="F12" i="10"/>
  <c r="E12" i="10"/>
  <c r="D12" i="10"/>
  <c r="C12" i="10"/>
  <c r="B12" i="10"/>
  <c r="AC11" i="10"/>
  <c r="Z11" i="10"/>
  <c r="Y11" i="10"/>
  <c r="X11" i="10"/>
  <c r="W11" i="10"/>
  <c r="V11" i="10"/>
  <c r="U11" i="10"/>
  <c r="T11" i="10"/>
  <c r="S11" i="10"/>
  <c r="R11" i="10"/>
  <c r="Q11" i="10"/>
  <c r="P11" i="10"/>
  <c r="O11" i="10"/>
  <c r="N11" i="10"/>
  <c r="M11" i="10"/>
  <c r="L11" i="10"/>
  <c r="K11" i="10"/>
  <c r="J11" i="10"/>
  <c r="I11" i="10"/>
  <c r="H11" i="10"/>
  <c r="F11" i="10"/>
  <c r="E11" i="10"/>
  <c r="D11" i="10"/>
  <c r="C11" i="10"/>
  <c r="B11" i="10"/>
  <c r="AC10" i="10"/>
  <c r="Z10" i="10"/>
  <c r="Y10" i="10"/>
  <c r="X10" i="10"/>
  <c r="W10" i="10"/>
  <c r="V10" i="10"/>
  <c r="U10" i="10"/>
  <c r="T10" i="10"/>
  <c r="S10" i="10"/>
  <c r="R10" i="10"/>
  <c r="Q10" i="10"/>
  <c r="P10" i="10"/>
  <c r="O10" i="10"/>
  <c r="N10" i="10"/>
  <c r="M10" i="10"/>
  <c r="L10" i="10"/>
  <c r="K10" i="10"/>
  <c r="J10" i="10"/>
  <c r="I10" i="10"/>
  <c r="H10" i="10"/>
  <c r="F10" i="10"/>
  <c r="E10" i="10"/>
  <c r="D10" i="10"/>
  <c r="C10" i="10"/>
  <c r="B10" i="10"/>
  <c r="AC9" i="10"/>
  <c r="Z9" i="10"/>
  <c r="Y9" i="10"/>
  <c r="X9" i="10"/>
  <c r="W9" i="10"/>
  <c r="V9" i="10"/>
  <c r="U9" i="10"/>
  <c r="T9" i="10"/>
  <c r="S9" i="10"/>
  <c r="R9" i="10"/>
  <c r="Q9" i="10"/>
  <c r="P9" i="10"/>
  <c r="O9" i="10"/>
  <c r="N9" i="10"/>
  <c r="M9" i="10"/>
  <c r="L9" i="10"/>
  <c r="K9" i="10"/>
  <c r="J9" i="10"/>
  <c r="I9" i="10"/>
  <c r="H9" i="10"/>
  <c r="F9" i="10"/>
  <c r="E9" i="10"/>
  <c r="D9" i="10"/>
  <c r="C9" i="10"/>
  <c r="B9" i="10"/>
  <c r="AC8" i="10"/>
  <c r="Z8" i="10"/>
  <c r="Y8" i="10"/>
  <c r="X8" i="10"/>
  <c r="W8" i="10"/>
  <c r="V8" i="10"/>
  <c r="U8" i="10"/>
  <c r="T8" i="10"/>
  <c r="S8" i="10"/>
  <c r="R8" i="10"/>
  <c r="Q8" i="10"/>
  <c r="P8" i="10"/>
  <c r="O8" i="10"/>
  <c r="N8" i="10"/>
  <c r="M8" i="10"/>
  <c r="L8" i="10"/>
  <c r="K8" i="10"/>
  <c r="J8" i="10"/>
  <c r="I8" i="10"/>
  <c r="H8" i="10"/>
  <c r="F8" i="10"/>
  <c r="E8" i="10"/>
  <c r="D8" i="10"/>
  <c r="C8" i="10"/>
  <c r="B8" i="10"/>
  <c r="AC7" i="10"/>
  <c r="Z7" i="10"/>
  <c r="Y7" i="10"/>
  <c r="X7" i="10"/>
  <c r="W7" i="10"/>
  <c r="V7" i="10"/>
  <c r="U7" i="10"/>
  <c r="T7" i="10"/>
  <c r="S7" i="10"/>
  <c r="R7" i="10"/>
  <c r="Q7" i="10"/>
  <c r="P7" i="10"/>
  <c r="O7" i="10"/>
  <c r="N7" i="10"/>
  <c r="M7" i="10"/>
  <c r="L7" i="10"/>
  <c r="K7" i="10"/>
  <c r="J7" i="10"/>
  <c r="I7" i="10"/>
  <c r="H7" i="10"/>
  <c r="F7" i="10"/>
  <c r="E7" i="10"/>
  <c r="D7" i="10"/>
  <c r="C7" i="10"/>
  <c r="B7" i="10"/>
  <c r="AC6" i="10"/>
  <c r="Z6" i="10"/>
  <c r="Y6" i="10"/>
  <c r="X6" i="10"/>
  <c r="W6" i="10"/>
  <c r="V6" i="10"/>
  <c r="U6" i="10"/>
  <c r="T6" i="10"/>
  <c r="S6" i="10"/>
  <c r="R6" i="10"/>
  <c r="Q6" i="10"/>
  <c r="P6" i="10"/>
  <c r="O6" i="10"/>
  <c r="N6" i="10"/>
  <c r="M6" i="10"/>
  <c r="L6" i="10"/>
  <c r="K6" i="10"/>
  <c r="J6" i="10"/>
  <c r="I6" i="10"/>
  <c r="H6" i="10"/>
  <c r="F6" i="10"/>
  <c r="E6" i="10"/>
  <c r="D6" i="10"/>
  <c r="C6" i="10"/>
  <c r="B6" i="10"/>
  <c r="AC5" i="10"/>
  <c r="Z5" i="10"/>
  <c r="Y5" i="10"/>
  <c r="X5" i="10"/>
  <c r="W5" i="10"/>
  <c r="V5" i="10"/>
  <c r="U5" i="10"/>
  <c r="T5" i="10"/>
  <c r="S5" i="10"/>
  <c r="R5" i="10"/>
  <c r="Q5" i="10"/>
  <c r="P5" i="10"/>
  <c r="O5" i="10"/>
  <c r="N5" i="10"/>
  <c r="M5" i="10"/>
  <c r="L5" i="10"/>
  <c r="K5" i="10"/>
  <c r="J5" i="10"/>
  <c r="I5" i="10"/>
  <c r="H5" i="10"/>
  <c r="F5" i="10"/>
  <c r="E5" i="10"/>
  <c r="D5" i="10"/>
  <c r="C5" i="10"/>
  <c r="B5" i="10"/>
  <c r="AC4" i="10"/>
  <c r="Z4" i="10"/>
  <c r="Y4" i="10"/>
  <c r="X4" i="10"/>
  <c r="W4" i="10"/>
  <c r="V4" i="10"/>
  <c r="U4" i="10"/>
  <c r="T4" i="10"/>
  <c r="S4" i="10"/>
  <c r="R4" i="10"/>
  <c r="Q4" i="10"/>
  <c r="P4" i="10"/>
  <c r="O4" i="10"/>
  <c r="N4" i="10"/>
  <c r="M4" i="10"/>
  <c r="L4" i="10"/>
  <c r="K4" i="10"/>
  <c r="J4" i="10"/>
  <c r="I4" i="10"/>
  <c r="H4" i="10"/>
  <c r="F4" i="10"/>
  <c r="E4" i="10"/>
  <c r="D4" i="10"/>
  <c r="C4" i="10"/>
  <c r="B4" i="10"/>
  <c r="AC3" i="10"/>
  <c r="Z3" i="10"/>
  <c r="Y3" i="10"/>
  <c r="X3" i="10"/>
  <c r="W3" i="10"/>
  <c r="V3" i="10"/>
  <c r="U3" i="10"/>
  <c r="T3" i="10"/>
  <c r="S3" i="10"/>
  <c r="R3" i="10"/>
  <c r="Q3" i="10"/>
  <c r="P3" i="10"/>
  <c r="O3" i="10"/>
  <c r="N3" i="10"/>
  <c r="M3" i="10"/>
  <c r="L3" i="10"/>
  <c r="K3" i="10"/>
  <c r="J3" i="10"/>
  <c r="I3" i="10"/>
  <c r="H3" i="10"/>
  <c r="F3" i="10"/>
  <c r="E3" i="10"/>
  <c r="D3" i="10"/>
  <c r="C3" i="10"/>
  <c r="B3" i="10"/>
  <c r="AC2" i="10"/>
  <c r="Z2" i="10"/>
  <c r="Y2" i="10"/>
  <c r="X2" i="10"/>
  <c r="W2" i="10"/>
  <c r="V2" i="10"/>
  <c r="U2" i="10"/>
  <c r="T2" i="10"/>
  <c r="S2" i="10"/>
  <c r="R2" i="10"/>
  <c r="Q2" i="10"/>
  <c r="P2" i="10"/>
  <c r="O2" i="10"/>
  <c r="N2" i="10"/>
  <c r="M2" i="10"/>
  <c r="L2" i="10"/>
  <c r="K2" i="10"/>
  <c r="J2" i="10"/>
  <c r="I2" i="10"/>
  <c r="H2" i="10"/>
  <c r="F2" i="10"/>
  <c r="E2" i="10"/>
  <c r="D2" i="10"/>
  <c r="C2" i="10"/>
  <c r="B2" i="10"/>
  <c r="R26" i="8"/>
  <c r="R24" i="8"/>
  <c r="R25" i="8" s="1"/>
  <c r="H435" i="5"/>
  <c r="V435" i="10" s="1"/>
  <c r="F435" i="5"/>
  <c r="T435" i="10" s="1"/>
  <c r="H434" i="5"/>
  <c r="V434" i="10" s="1"/>
  <c r="F434" i="5"/>
  <c r="T434" i="10" s="1"/>
  <c r="H433" i="5"/>
  <c r="V433" i="10" s="1"/>
  <c r="F433" i="5"/>
  <c r="T433" i="10" s="1"/>
  <c r="U432" i="5"/>
  <c r="G432" i="10" s="1"/>
  <c r="T432" i="5"/>
  <c r="R432" i="5"/>
  <c r="AB432" i="10" s="1"/>
  <c r="Q432" i="5"/>
  <c r="AA432" i="10" s="1"/>
  <c r="E432" i="10"/>
  <c r="H432" i="5"/>
  <c r="F432" i="5"/>
  <c r="T432" i="10" s="1"/>
  <c r="U431" i="5"/>
  <c r="G431" i="10" s="1"/>
  <c r="T431" i="5"/>
  <c r="R431" i="5"/>
  <c r="AB431" i="10" s="1"/>
  <c r="Q431" i="5"/>
  <c r="AA431" i="10" s="1"/>
  <c r="E431" i="10"/>
  <c r="H431" i="5"/>
  <c r="V431" i="10" s="1"/>
  <c r="F431" i="5"/>
  <c r="T431" i="10" s="1"/>
  <c r="U430" i="5"/>
  <c r="G430" i="10" s="1"/>
  <c r="T430" i="5"/>
  <c r="R430" i="5"/>
  <c r="AB430" i="10" s="1"/>
  <c r="Q430" i="5"/>
  <c r="AA430" i="10" s="1"/>
  <c r="E430" i="10"/>
  <c r="H430" i="5"/>
  <c r="V430" i="10" s="1"/>
  <c r="F430" i="5"/>
  <c r="T430" i="10" s="1"/>
  <c r="U429" i="5"/>
  <c r="G429" i="10" s="1"/>
  <c r="T429" i="5"/>
  <c r="R429" i="5"/>
  <c r="AB429" i="10" s="1"/>
  <c r="Q429" i="5"/>
  <c r="AA429" i="10" s="1"/>
  <c r="O429" i="5"/>
  <c r="F429" i="5"/>
  <c r="T429" i="10" s="1"/>
  <c r="U428" i="5"/>
  <c r="G428" i="10" s="1"/>
  <c r="T428" i="5"/>
  <c r="R428" i="5"/>
  <c r="AB428" i="10" s="1"/>
  <c r="Q428" i="5"/>
  <c r="AA428" i="10" s="1"/>
  <c r="O428" i="5"/>
  <c r="J428" i="5"/>
  <c r="A428" i="10" s="1"/>
  <c r="U427" i="5"/>
  <c r="G427" i="10" s="1"/>
  <c r="T427" i="5"/>
  <c r="R427" i="5"/>
  <c r="AB427" i="10" s="1"/>
  <c r="Q427" i="5"/>
  <c r="AA427" i="10" s="1"/>
  <c r="O427" i="5"/>
  <c r="J427" i="5"/>
  <c r="A427" i="10" s="1"/>
  <c r="U426" i="5"/>
  <c r="G426" i="10" s="1"/>
  <c r="T426" i="5"/>
  <c r="R426" i="5"/>
  <c r="AB426" i="10" s="1"/>
  <c r="Q426" i="5"/>
  <c r="AA426" i="10" s="1"/>
  <c r="O426" i="5"/>
  <c r="J426" i="5"/>
  <c r="A426" i="10" s="1"/>
  <c r="U425" i="5"/>
  <c r="G425" i="10" s="1"/>
  <c r="T425" i="5"/>
  <c r="R425" i="5"/>
  <c r="AB425" i="10" s="1"/>
  <c r="Q425" i="5"/>
  <c r="AA425" i="10" s="1"/>
  <c r="O425" i="5"/>
  <c r="E425" i="10" s="1"/>
  <c r="J425" i="5"/>
  <c r="A425" i="10" s="1"/>
  <c r="U424" i="5"/>
  <c r="G424" i="10" s="1"/>
  <c r="T424" i="5"/>
  <c r="R424" i="5"/>
  <c r="AB424" i="10" s="1"/>
  <c r="Q424" i="5"/>
  <c r="AA424" i="10" s="1"/>
  <c r="O424" i="5"/>
  <c r="E424" i="10" s="1"/>
  <c r="J424" i="5"/>
  <c r="A424" i="10" s="1"/>
  <c r="U423" i="5"/>
  <c r="G423" i="10" s="1"/>
  <c r="T423" i="5"/>
  <c r="R423" i="5"/>
  <c r="AB423" i="10" s="1"/>
  <c r="Q423" i="5"/>
  <c r="AA423" i="10" s="1"/>
  <c r="O423" i="5"/>
  <c r="E423" i="10" s="1"/>
  <c r="F423" i="5"/>
  <c r="T423" i="10" s="1"/>
  <c r="U422" i="5"/>
  <c r="G422" i="10" s="1"/>
  <c r="T422" i="5"/>
  <c r="R422" i="5"/>
  <c r="AB422" i="10" s="1"/>
  <c r="Q422" i="5"/>
  <c r="AA422" i="10" s="1"/>
  <c r="O422" i="5"/>
  <c r="E422" i="10" s="1"/>
  <c r="F422" i="5"/>
  <c r="T422" i="10" s="1"/>
  <c r="U421" i="5"/>
  <c r="G421" i="10" s="1"/>
  <c r="T421" i="5"/>
  <c r="R421" i="5"/>
  <c r="AB421" i="10" s="1"/>
  <c r="Q421" i="5"/>
  <c r="AA421" i="10" s="1"/>
  <c r="O421" i="5"/>
  <c r="E421" i="10" s="1"/>
  <c r="H421" i="5"/>
  <c r="V421" i="10" s="1"/>
  <c r="F421" i="5"/>
  <c r="T421" i="10" s="1"/>
  <c r="U420" i="5"/>
  <c r="G420" i="10" s="1"/>
  <c r="T420" i="5"/>
  <c r="R420" i="5"/>
  <c r="AB420" i="10" s="1"/>
  <c r="Q420" i="5"/>
  <c r="AA420" i="10" s="1"/>
  <c r="O420" i="5"/>
  <c r="E420" i="10" s="1"/>
  <c r="F420" i="5"/>
  <c r="T420" i="10" s="1"/>
  <c r="U419" i="5"/>
  <c r="G419" i="10" s="1"/>
  <c r="T419" i="5"/>
  <c r="R419" i="5"/>
  <c r="AB419" i="10" s="1"/>
  <c r="Q419" i="5"/>
  <c r="AA419" i="10" s="1"/>
  <c r="O419" i="5"/>
  <c r="E419" i="10" s="1"/>
  <c r="H419" i="5"/>
  <c r="V419" i="10" s="1"/>
  <c r="F419" i="5"/>
  <c r="T419" i="10" s="1"/>
  <c r="U418" i="5"/>
  <c r="G418" i="10" s="1"/>
  <c r="T418" i="5"/>
  <c r="R418" i="5"/>
  <c r="AB418" i="10" s="1"/>
  <c r="Q418" i="5"/>
  <c r="AA418" i="10" s="1"/>
  <c r="O418" i="5"/>
  <c r="E418" i="10" s="1"/>
  <c r="H418" i="5"/>
  <c r="V418" i="10" s="1"/>
  <c r="F418" i="5"/>
  <c r="T418" i="10" s="1"/>
  <c r="U417" i="5"/>
  <c r="G417" i="10" s="1"/>
  <c r="T417" i="5"/>
  <c r="R417" i="5"/>
  <c r="AB417" i="10" s="1"/>
  <c r="Q417" i="5"/>
  <c r="AA417" i="10" s="1"/>
  <c r="O417" i="5"/>
  <c r="E417" i="10" s="1"/>
  <c r="J417" i="5"/>
  <c r="A417" i="10" s="1"/>
  <c r="U416" i="5"/>
  <c r="G416" i="10" s="1"/>
  <c r="T416" i="5"/>
  <c r="R416" i="5"/>
  <c r="AB416" i="10" s="1"/>
  <c r="Q416" i="5"/>
  <c r="AA416" i="10" s="1"/>
  <c r="O416" i="5"/>
  <c r="E416" i="10" s="1"/>
  <c r="H416" i="5"/>
  <c r="V416" i="10" s="1"/>
  <c r="F416" i="5"/>
  <c r="T416" i="10" s="1"/>
  <c r="U415" i="5"/>
  <c r="G415" i="10" s="1"/>
  <c r="T415" i="5"/>
  <c r="R415" i="5"/>
  <c r="AB415" i="10" s="1"/>
  <c r="Q415" i="5"/>
  <c r="AA415" i="10" s="1"/>
  <c r="O415" i="5"/>
  <c r="E415" i="10" s="1"/>
  <c r="J415" i="5"/>
  <c r="A415" i="10" s="1"/>
  <c r="U414" i="5"/>
  <c r="G414" i="10" s="1"/>
  <c r="T414" i="5"/>
  <c r="R414" i="5"/>
  <c r="AB414" i="10" s="1"/>
  <c r="Q414" i="5"/>
  <c r="AA414" i="10" s="1"/>
  <c r="O414" i="5"/>
  <c r="E414" i="10" s="1"/>
  <c r="H414" i="5"/>
  <c r="V414" i="10" s="1"/>
  <c r="F414" i="5"/>
  <c r="T414" i="10" s="1"/>
  <c r="U413" i="5"/>
  <c r="G413" i="10" s="1"/>
  <c r="T413" i="5"/>
  <c r="R413" i="5"/>
  <c r="AB413" i="10" s="1"/>
  <c r="Q413" i="5"/>
  <c r="AA413" i="10" s="1"/>
  <c r="O413" i="5"/>
  <c r="E413" i="10" s="1"/>
  <c r="H413" i="5"/>
  <c r="V413" i="10" s="1"/>
  <c r="F413" i="5"/>
  <c r="T413" i="10" s="1"/>
  <c r="U412" i="5"/>
  <c r="G412" i="10" s="1"/>
  <c r="T412" i="5"/>
  <c r="R412" i="5"/>
  <c r="AB412" i="10" s="1"/>
  <c r="Q412" i="5"/>
  <c r="AA412" i="10" s="1"/>
  <c r="O412" i="5"/>
  <c r="E412" i="10" s="1"/>
  <c r="H412" i="5"/>
  <c r="V412" i="10" s="1"/>
  <c r="F412" i="5"/>
  <c r="T412" i="10" s="1"/>
  <c r="U411" i="5"/>
  <c r="G411" i="10" s="1"/>
  <c r="T411" i="5"/>
  <c r="R411" i="5"/>
  <c r="AB411" i="10" s="1"/>
  <c r="Q411" i="5"/>
  <c r="AA411" i="10" s="1"/>
  <c r="O411" i="5"/>
  <c r="E411" i="10" s="1"/>
  <c r="H411" i="5"/>
  <c r="V411" i="10" s="1"/>
  <c r="F411" i="5"/>
  <c r="T411" i="10" s="1"/>
  <c r="U410" i="5"/>
  <c r="G410" i="10" s="1"/>
  <c r="T410" i="5"/>
  <c r="R410" i="5"/>
  <c r="AB410" i="10" s="1"/>
  <c r="Q410" i="5"/>
  <c r="AA410" i="10" s="1"/>
  <c r="O410" i="5"/>
  <c r="E410" i="10" s="1"/>
  <c r="H410" i="5"/>
  <c r="V410" i="10" s="1"/>
  <c r="F410" i="5"/>
  <c r="T410" i="10" s="1"/>
  <c r="U409" i="5"/>
  <c r="G409" i="10" s="1"/>
  <c r="T409" i="5"/>
  <c r="R409" i="5"/>
  <c r="AB409" i="10" s="1"/>
  <c r="Q409" i="5"/>
  <c r="AA409" i="10" s="1"/>
  <c r="O409" i="5"/>
  <c r="E409" i="10" s="1"/>
  <c r="H409" i="5"/>
  <c r="V409" i="10" s="1"/>
  <c r="F409" i="5"/>
  <c r="U408" i="5"/>
  <c r="G408" i="10" s="1"/>
  <c r="T408" i="5"/>
  <c r="R408" i="5"/>
  <c r="AB408" i="10" s="1"/>
  <c r="Q408" i="5"/>
  <c r="AA408" i="10" s="1"/>
  <c r="O408" i="5"/>
  <c r="E408" i="10" s="1"/>
  <c r="H408" i="5"/>
  <c r="V408" i="10" s="1"/>
  <c r="F408" i="5"/>
  <c r="T408" i="10" s="1"/>
  <c r="U407" i="5"/>
  <c r="G407" i="10" s="1"/>
  <c r="T407" i="5"/>
  <c r="R407" i="5"/>
  <c r="AB407" i="10" s="1"/>
  <c r="Q407" i="5"/>
  <c r="AA407" i="10" s="1"/>
  <c r="O407" i="5"/>
  <c r="E407" i="10" s="1"/>
  <c r="H407" i="5"/>
  <c r="V407" i="10" s="1"/>
  <c r="F407" i="5"/>
  <c r="T407" i="10" s="1"/>
  <c r="U406" i="5"/>
  <c r="G406" i="10" s="1"/>
  <c r="T406" i="5"/>
  <c r="R406" i="5"/>
  <c r="AB406" i="10" s="1"/>
  <c r="Q406" i="5"/>
  <c r="AA406" i="10" s="1"/>
  <c r="O406" i="5"/>
  <c r="E406" i="10" s="1"/>
  <c r="H406" i="5"/>
  <c r="V406" i="10" s="1"/>
  <c r="F406" i="5"/>
  <c r="T406" i="10" s="1"/>
  <c r="U405" i="5"/>
  <c r="G405" i="10" s="1"/>
  <c r="T405" i="5"/>
  <c r="R405" i="5"/>
  <c r="AB405" i="10" s="1"/>
  <c r="Q405" i="5"/>
  <c r="AA405" i="10" s="1"/>
  <c r="H405" i="5"/>
  <c r="V405" i="10" s="1"/>
  <c r="F405" i="5"/>
  <c r="U404" i="5"/>
  <c r="G404" i="10" s="1"/>
  <c r="T404" i="5"/>
  <c r="R404" i="5"/>
  <c r="AB404" i="10" s="1"/>
  <c r="Q404" i="5"/>
  <c r="AA404" i="10" s="1"/>
  <c r="O404" i="5"/>
  <c r="E404" i="10" s="1"/>
  <c r="J404" i="5"/>
  <c r="U403" i="5"/>
  <c r="G403" i="10" s="1"/>
  <c r="T403" i="5"/>
  <c r="R403" i="5"/>
  <c r="AB403" i="10" s="1"/>
  <c r="Q403" i="5"/>
  <c r="AA403" i="10" s="1"/>
  <c r="O403" i="5"/>
  <c r="E403" i="10" s="1"/>
  <c r="H403" i="5"/>
  <c r="V403" i="10" s="1"/>
  <c r="F403" i="5"/>
  <c r="T403" i="10" s="1"/>
  <c r="U402" i="5"/>
  <c r="G402" i="10" s="1"/>
  <c r="T402" i="5"/>
  <c r="R402" i="5"/>
  <c r="AB402" i="10" s="1"/>
  <c r="Q402" i="5"/>
  <c r="AA402" i="10" s="1"/>
  <c r="J402" i="5"/>
  <c r="A402" i="10" s="1"/>
  <c r="U401" i="5"/>
  <c r="G401" i="10" s="1"/>
  <c r="T401" i="5"/>
  <c r="R401" i="5"/>
  <c r="AB401" i="10" s="1"/>
  <c r="Q401" i="5"/>
  <c r="AA401" i="10" s="1"/>
  <c r="O401" i="5"/>
  <c r="E401" i="10" s="1"/>
  <c r="H401" i="5"/>
  <c r="V401" i="10" s="1"/>
  <c r="F401" i="5"/>
  <c r="T401" i="10" s="1"/>
  <c r="U400" i="5"/>
  <c r="G400" i="10" s="1"/>
  <c r="T400" i="5"/>
  <c r="R400" i="5"/>
  <c r="AB400" i="10" s="1"/>
  <c r="Q400" i="5"/>
  <c r="AA400" i="10" s="1"/>
  <c r="O400" i="5"/>
  <c r="E400" i="10" s="1"/>
  <c r="H400" i="5"/>
  <c r="F400" i="5"/>
  <c r="T400" i="10" s="1"/>
  <c r="U399" i="5"/>
  <c r="G399" i="10" s="1"/>
  <c r="T399" i="5"/>
  <c r="R399" i="5"/>
  <c r="AB399" i="10" s="1"/>
  <c r="Q399" i="5"/>
  <c r="AA399" i="10" s="1"/>
  <c r="O399" i="5"/>
  <c r="E399" i="10" s="1"/>
  <c r="H399" i="5"/>
  <c r="V399" i="10" s="1"/>
  <c r="F399" i="5"/>
  <c r="T399" i="10" s="1"/>
  <c r="U398" i="5"/>
  <c r="G398" i="10" s="1"/>
  <c r="T398" i="5"/>
  <c r="R398" i="5"/>
  <c r="AB398" i="10" s="1"/>
  <c r="Q398" i="5"/>
  <c r="AA398" i="10" s="1"/>
  <c r="O398" i="5"/>
  <c r="E398" i="10" s="1"/>
  <c r="H398" i="5"/>
  <c r="V398" i="10" s="1"/>
  <c r="F398" i="5"/>
  <c r="T398" i="10" s="1"/>
  <c r="U397" i="5"/>
  <c r="G397" i="10" s="1"/>
  <c r="T397" i="5"/>
  <c r="R397" i="5"/>
  <c r="AB397" i="10" s="1"/>
  <c r="Q397" i="5"/>
  <c r="AA397" i="10" s="1"/>
  <c r="O397" i="5"/>
  <c r="E397" i="10" s="1"/>
  <c r="H397" i="5"/>
  <c r="V397" i="10" s="1"/>
  <c r="F397" i="5"/>
  <c r="T397" i="10" s="1"/>
  <c r="U396" i="5"/>
  <c r="G396" i="10" s="1"/>
  <c r="T396" i="5"/>
  <c r="R396" i="5"/>
  <c r="AB396" i="10" s="1"/>
  <c r="Q396" i="5"/>
  <c r="AA396" i="10" s="1"/>
  <c r="O396" i="5"/>
  <c r="E396" i="10" s="1"/>
  <c r="H396" i="5"/>
  <c r="V396" i="10" s="1"/>
  <c r="F396" i="5"/>
  <c r="T396" i="10" s="1"/>
  <c r="U395" i="5"/>
  <c r="G395" i="10" s="1"/>
  <c r="T395" i="5"/>
  <c r="R395" i="5"/>
  <c r="AB395" i="10" s="1"/>
  <c r="Q395" i="5"/>
  <c r="AA395" i="10" s="1"/>
  <c r="O395" i="5"/>
  <c r="E395" i="10" s="1"/>
  <c r="H395" i="5"/>
  <c r="V395" i="10" s="1"/>
  <c r="F395" i="5"/>
  <c r="AV394" i="5"/>
  <c r="AU394" i="5"/>
  <c r="AZ394" i="5" s="1"/>
  <c r="U394" i="5"/>
  <c r="G394" i="10" s="1"/>
  <c r="T394" i="5"/>
  <c r="AV393" i="5"/>
  <c r="AU393" i="5"/>
  <c r="AZ393" i="5" s="1"/>
  <c r="U393" i="5"/>
  <c r="G393" i="10" s="1"/>
  <c r="T393" i="5"/>
  <c r="U392" i="5"/>
  <c r="G392" i="10" s="1"/>
  <c r="T392" i="5"/>
  <c r="R392" i="5"/>
  <c r="AB392" i="10" s="1"/>
  <c r="Q392" i="5"/>
  <c r="AA392" i="10" s="1"/>
  <c r="O392" i="5"/>
  <c r="E392" i="10" s="1"/>
  <c r="F392" i="5"/>
  <c r="T392" i="10" s="1"/>
  <c r="U391" i="5"/>
  <c r="G391" i="10" s="1"/>
  <c r="T391" i="5"/>
  <c r="R391" i="5"/>
  <c r="AB391" i="10" s="1"/>
  <c r="Q391" i="5"/>
  <c r="AA391" i="10" s="1"/>
  <c r="O391" i="5"/>
  <c r="E391" i="10" s="1"/>
  <c r="J391" i="5"/>
  <c r="A391" i="10" s="1"/>
  <c r="U390" i="5"/>
  <c r="G390" i="10" s="1"/>
  <c r="T390" i="5"/>
  <c r="R390" i="5"/>
  <c r="AB390" i="10" s="1"/>
  <c r="Q390" i="5"/>
  <c r="AA390" i="10" s="1"/>
  <c r="O390" i="5"/>
  <c r="E390" i="10" s="1"/>
  <c r="J390" i="5"/>
  <c r="A390" i="10" s="1"/>
  <c r="U389" i="5"/>
  <c r="G389" i="10" s="1"/>
  <c r="T389" i="5"/>
  <c r="R389" i="5"/>
  <c r="AB389" i="10" s="1"/>
  <c r="Q389" i="5"/>
  <c r="AA389" i="10" s="1"/>
  <c r="O389" i="5"/>
  <c r="E389" i="10" s="1"/>
  <c r="H389" i="5"/>
  <c r="F389" i="5"/>
  <c r="T389" i="10" s="1"/>
  <c r="U388" i="5"/>
  <c r="G388" i="10" s="1"/>
  <c r="T388" i="5"/>
  <c r="R388" i="5"/>
  <c r="AB388" i="10" s="1"/>
  <c r="Q388" i="5"/>
  <c r="AA388" i="10" s="1"/>
  <c r="O388" i="5"/>
  <c r="E388" i="10" s="1"/>
  <c r="H388" i="5"/>
  <c r="V388" i="10" s="1"/>
  <c r="F388" i="5"/>
  <c r="T388" i="10" s="1"/>
  <c r="U387" i="5"/>
  <c r="G387" i="10" s="1"/>
  <c r="T387" i="5"/>
  <c r="R387" i="5"/>
  <c r="AB387" i="10" s="1"/>
  <c r="Q387" i="5"/>
  <c r="AA387" i="10" s="1"/>
  <c r="O387" i="5"/>
  <c r="E387" i="10" s="1"/>
  <c r="H387" i="5"/>
  <c r="V387" i="10" s="1"/>
  <c r="F387" i="5"/>
  <c r="T387" i="10" s="1"/>
  <c r="U386" i="5"/>
  <c r="G386" i="10" s="1"/>
  <c r="T386" i="5"/>
  <c r="R386" i="5"/>
  <c r="AB386" i="10" s="1"/>
  <c r="Q386" i="5"/>
  <c r="AA386" i="10" s="1"/>
  <c r="O386" i="5"/>
  <c r="E386" i="10" s="1"/>
  <c r="H386" i="5"/>
  <c r="V386" i="10" s="1"/>
  <c r="F386" i="5"/>
  <c r="T386" i="10" s="1"/>
  <c r="U385" i="5"/>
  <c r="G385" i="10" s="1"/>
  <c r="T385" i="5"/>
  <c r="R385" i="5"/>
  <c r="AB385" i="10" s="1"/>
  <c r="Q385" i="5"/>
  <c r="AA385" i="10" s="1"/>
  <c r="O385" i="5"/>
  <c r="E385" i="10" s="1"/>
  <c r="H385" i="5"/>
  <c r="V385" i="10" s="1"/>
  <c r="F385" i="5"/>
  <c r="T385" i="10" s="1"/>
  <c r="U384" i="5"/>
  <c r="G384" i="10" s="1"/>
  <c r="T384" i="5"/>
  <c r="R384" i="5"/>
  <c r="AB384" i="10" s="1"/>
  <c r="Q384" i="5"/>
  <c r="AA384" i="10" s="1"/>
  <c r="O384" i="5"/>
  <c r="E384" i="10" s="1"/>
  <c r="H384" i="5"/>
  <c r="V384" i="10" s="1"/>
  <c r="F384" i="5"/>
  <c r="U383" i="5"/>
  <c r="G383" i="10" s="1"/>
  <c r="T383" i="5"/>
  <c r="R383" i="5"/>
  <c r="AB383" i="10" s="1"/>
  <c r="Q383" i="5"/>
  <c r="AA383" i="10" s="1"/>
  <c r="O383" i="5"/>
  <c r="E383" i="10" s="1"/>
  <c r="H383" i="5"/>
  <c r="V383" i="10" s="1"/>
  <c r="F383" i="5"/>
  <c r="T383" i="10" s="1"/>
  <c r="U382" i="5"/>
  <c r="G382" i="10" s="1"/>
  <c r="T382" i="5"/>
  <c r="R382" i="5"/>
  <c r="AB382" i="10" s="1"/>
  <c r="Q382" i="5"/>
  <c r="AA382" i="10" s="1"/>
  <c r="O382" i="5"/>
  <c r="E382" i="10" s="1"/>
  <c r="J382" i="5"/>
  <c r="A382" i="10" s="1"/>
  <c r="U381" i="5"/>
  <c r="G381" i="10" s="1"/>
  <c r="T381" i="5"/>
  <c r="R381" i="5"/>
  <c r="AB381" i="10" s="1"/>
  <c r="Q381" i="5"/>
  <c r="AA381" i="10" s="1"/>
  <c r="O381" i="5"/>
  <c r="E381" i="10" s="1"/>
  <c r="J381" i="5"/>
  <c r="A381" i="10" s="1"/>
  <c r="U380" i="5"/>
  <c r="G380" i="10" s="1"/>
  <c r="T380" i="5"/>
  <c r="R380" i="5"/>
  <c r="AB380" i="10" s="1"/>
  <c r="Q380" i="5"/>
  <c r="AA380" i="10" s="1"/>
  <c r="O380" i="5"/>
  <c r="E380" i="10" s="1"/>
  <c r="J380" i="5"/>
  <c r="AU380" i="5" s="1"/>
  <c r="AZ380" i="5" s="1"/>
  <c r="U379" i="5"/>
  <c r="G379" i="10" s="1"/>
  <c r="T379" i="5"/>
  <c r="R379" i="5"/>
  <c r="AB379" i="10" s="1"/>
  <c r="Q379" i="5"/>
  <c r="AA379" i="10" s="1"/>
  <c r="O379" i="5"/>
  <c r="E379" i="10" s="1"/>
  <c r="H379" i="5"/>
  <c r="F379" i="5"/>
  <c r="T379" i="10" s="1"/>
  <c r="U378" i="5"/>
  <c r="G378" i="10" s="1"/>
  <c r="T378" i="5"/>
  <c r="R378" i="5"/>
  <c r="AB378" i="10" s="1"/>
  <c r="Q378" i="5"/>
  <c r="AA378" i="10" s="1"/>
  <c r="O378" i="5"/>
  <c r="E378" i="10" s="1"/>
  <c r="J378" i="5"/>
  <c r="A378" i="10" s="1"/>
  <c r="AV377" i="5"/>
  <c r="AU377" i="5"/>
  <c r="AZ377" i="5" s="1"/>
  <c r="U377" i="5"/>
  <c r="G377" i="10" s="1"/>
  <c r="T377" i="5"/>
  <c r="AV376" i="5"/>
  <c r="AU376" i="5"/>
  <c r="AZ376" i="5" s="1"/>
  <c r="U376" i="5"/>
  <c r="G376" i="10" s="1"/>
  <c r="T376" i="5"/>
  <c r="AV375" i="5"/>
  <c r="AU375" i="5"/>
  <c r="AZ375" i="5" s="1"/>
  <c r="U375" i="5"/>
  <c r="G375" i="10" s="1"/>
  <c r="T375" i="5"/>
  <c r="AV374" i="5"/>
  <c r="AU374" i="5"/>
  <c r="AZ374" i="5" s="1"/>
  <c r="U374" i="5"/>
  <c r="G374" i="10" s="1"/>
  <c r="T374" i="5"/>
  <c r="U373" i="5"/>
  <c r="G373" i="10" s="1"/>
  <c r="T373" i="5"/>
  <c r="R373" i="5"/>
  <c r="AB373" i="10" s="1"/>
  <c r="Q373" i="5"/>
  <c r="AA373" i="10" s="1"/>
  <c r="O373" i="5"/>
  <c r="E373" i="10" s="1"/>
  <c r="H373" i="5"/>
  <c r="V373" i="10" s="1"/>
  <c r="F373" i="5"/>
  <c r="T373" i="10" s="1"/>
  <c r="U372" i="5"/>
  <c r="G372" i="10" s="1"/>
  <c r="T372" i="5"/>
  <c r="R372" i="5"/>
  <c r="AB372" i="10" s="1"/>
  <c r="Q372" i="5"/>
  <c r="AA372" i="10" s="1"/>
  <c r="O372" i="5"/>
  <c r="E372" i="10" s="1"/>
  <c r="J372" i="5"/>
  <c r="A372" i="10" s="1"/>
  <c r="U371" i="5"/>
  <c r="G371" i="10" s="1"/>
  <c r="T371" i="5"/>
  <c r="R371" i="5"/>
  <c r="AB371" i="10" s="1"/>
  <c r="Q371" i="5"/>
  <c r="AA371" i="10" s="1"/>
  <c r="O371" i="5"/>
  <c r="E371" i="10" s="1"/>
  <c r="J371" i="5"/>
  <c r="A371" i="10" s="1"/>
  <c r="U370" i="5"/>
  <c r="G370" i="10" s="1"/>
  <c r="T370" i="5"/>
  <c r="R370" i="5"/>
  <c r="AB370" i="10" s="1"/>
  <c r="Q370" i="5"/>
  <c r="AA370" i="10" s="1"/>
  <c r="O370" i="5"/>
  <c r="E370" i="10" s="1"/>
  <c r="J370" i="5"/>
  <c r="A370" i="10" s="1"/>
  <c r="U369" i="5"/>
  <c r="G369" i="10" s="1"/>
  <c r="T369" i="5"/>
  <c r="R369" i="5"/>
  <c r="AB369" i="10" s="1"/>
  <c r="Q369" i="5"/>
  <c r="AA369" i="10" s="1"/>
  <c r="O369" i="5"/>
  <c r="E369" i="10" s="1"/>
  <c r="J369" i="5"/>
  <c r="A369" i="10" s="1"/>
  <c r="U368" i="5"/>
  <c r="G368" i="10" s="1"/>
  <c r="T368" i="5"/>
  <c r="R368" i="5"/>
  <c r="AB368" i="10" s="1"/>
  <c r="Q368" i="5"/>
  <c r="AA368" i="10" s="1"/>
  <c r="O368" i="5"/>
  <c r="E368" i="10" s="1"/>
  <c r="J368" i="5"/>
  <c r="A368" i="10" s="1"/>
  <c r="U367" i="5"/>
  <c r="G367" i="10" s="1"/>
  <c r="T367" i="5"/>
  <c r="R367" i="5"/>
  <c r="AB367" i="10" s="1"/>
  <c r="Q367" i="5"/>
  <c r="AA367" i="10" s="1"/>
  <c r="O367" i="5"/>
  <c r="E367" i="10" s="1"/>
  <c r="J367" i="5"/>
  <c r="AV367" i="5" s="1"/>
  <c r="U366" i="5"/>
  <c r="G366" i="10" s="1"/>
  <c r="T366" i="5"/>
  <c r="R366" i="5"/>
  <c r="AB366" i="10" s="1"/>
  <c r="Q366" i="5"/>
  <c r="AA366" i="10" s="1"/>
  <c r="O366" i="5"/>
  <c r="E366" i="10" s="1"/>
  <c r="J366" i="5"/>
  <c r="U365" i="5"/>
  <c r="G365" i="10" s="1"/>
  <c r="T365" i="5"/>
  <c r="R365" i="5"/>
  <c r="AB365" i="10" s="1"/>
  <c r="Q365" i="5"/>
  <c r="AA365" i="10" s="1"/>
  <c r="O365" i="5"/>
  <c r="E365" i="10" s="1"/>
  <c r="J365" i="5"/>
  <c r="A365" i="10" s="1"/>
  <c r="U364" i="5"/>
  <c r="G364" i="10" s="1"/>
  <c r="T364" i="5"/>
  <c r="R364" i="5"/>
  <c r="AB364" i="10" s="1"/>
  <c r="Q364" i="5"/>
  <c r="AA364" i="10" s="1"/>
  <c r="O364" i="5"/>
  <c r="E364" i="10" s="1"/>
  <c r="J364" i="5"/>
  <c r="AV364" i="5" s="1"/>
  <c r="U363" i="5"/>
  <c r="G363" i="10" s="1"/>
  <c r="T363" i="5"/>
  <c r="R363" i="5"/>
  <c r="AB363" i="10" s="1"/>
  <c r="Q363" i="5"/>
  <c r="AA363" i="10" s="1"/>
  <c r="O363" i="5"/>
  <c r="E363" i="10" s="1"/>
  <c r="J363" i="5"/>
  <c r="U362" i="5"/>
  <c r="G362" i="10" s="1"/>
  <c r="T362" i="5"/>
  <c r="R362" i="5"/>
  <c r="AB362" i="10" s="1"/>
  <c r="Q362" i="5"/>
  <c r="AA362" i="10" s="1"/>
  <c r="O362" i="5"/>
  <c r="E362" i="10" s="1"/>
  <c r="J362" i="5"/>
  <c r="A362" i="10" s="1"/>
  <c r="U361" i="5"/>
  <c r="G361" i="10" s="1"/>
  <c r="T361" i="5"/>
  <c r="R361" i="5"/>
  <c r="AB361" i="10" s="1"/>
  <c r="Q361" i="5"/>
  <c r="AA361" i="10" s="1"/>
  <c r="O361" i="5"/>
  <c r="E361" i="10" s="1"/>
  <c r="J361" i="5"/>
  <c r="A361" i="10" s="1"/>
  <c r="U360" i="5"/>
  <c r="G360" i="10" s="1"/>
  <c r="T360" i="5"/>
  <c r="R360" i="5"/>
  <c r="AB360" i="10" s="1"/>
  <c r="Q360" i="5"/>
  <c r="AA360" i="10" s="1"/>
  <c r="O360" i="5"/>
  <c r="E360" i="10" s="1"/>
  <c r="J360" i="5"/>
  <c r="A360" i="10" s="1"/>
  <c r="U359" i="5"/>
  <c r="G359" i="10" s="1"/>
  <c r="T359" i="5"/>
  <c r="R359" i="5"/>
  <c r="AB359" i="10" s="1"/>
  <c r="Q359" i="5"/>
  <c r="AA359" i="10" s="1"/>
  <c r="O359" i="5"/>
  <c r="E359" i="10" s="1"/>
  <c r="J359" i="5"/>
  <c r="AV359" i="5" s="1"/>
  <c r="U358" i="5"/>
  <c r="G358" i="10" s="1"/>
  <c r="T358" i="5"/>
  <c r="J358" i="5"/>
  <c r="A358" i="10" s="1"/>
  <c r="U357" i="5"/>
  <c r="G357" i="10" s="1"/>
  <c r="T357" i="5"/>
  <c r="J357" i="5"/>
  <c r="A357" i="10" s="1"/>
  <c r="U356" i="5"/>
  <c r="G356" i="10" s="1"/>
  <c r="T356" i="5"/>
  <c r="J356" i="5"/>
  <c r="A356" i="10" s="1"/>
  <c r="U355" i="5"/>
  <c r="G355" i="10" s="1"/>
  <c r="T355" i="5"/>
  <c r="J355" i="5"/>
  <c r="U354" i="5"/>
  <c r="G354" i="10" s="1"/>
  <c r="T354" i="5"/>
  <c r="J354" i="5"/>
  <c r="A354" i="10" s="1"/>
  <c r="U353" i="5"/>
  <c r="G353" i="10" s="1"/>
  <c r="T353" i="5"/>
  <c r="J353" i="5"/>
  <c r="A353" i="10" s="1"/>
  <c r="U352" i="5"/>
  <c r="G352" i="10" s="1"/>
  <c r="T352" i="5"/>
  <c r="J352" i="5"/>
  <c r="A352" i="10" s="1"/>
  <c r="U351" i="5"/>
  <c r="G351" i="10" s="1"/>
  <c r="T351" i="5"/>
  <c r="R351" i="5"/>
  <c r="AB351" i="10" s="1"/>
  <c r="Q351" i="5"/>
  <c r="AA351" i="10" s="1"/>
  <c r="O351" i="5"/>
  <c r="E351" i="10" s="1"/>
  <c r="J351" i="5"/>
  <c r="U350" i="5"/>
  <c r="G350" i="10" s="1"/>
  <c r="T350" i="5"/>
  <c r="R350" i="5"/>
  <c r="AB350" i="10" s="1"/>
  <c r="Q350" i="5"/>
  <c r="AA350" i="10" s="1"/>
  <c r="O350" i="5"/>
  <c r="E350" i="10" s="1"/>
  <c r="J350" i="5"/>
  <c r="U349" i="5"/>
  <c r="G349" i="10" s="1"/>
  <c r="T349" i="5"/>
  <c r="R349" i="5"/>
  <c r="AB349" i="10" s="1"/>
  <c r="Q349" i="5"/>
  <c r="AA349" i="10" s="1"/>
  <c r="O349" i="5"/>
  <c r="E349" i="10" s="1"/>
  <c r="J349" i="5"/>
  <c r="A349" i="10" s="1"/>
  <c r="U348" i="5"/>
  <c r="G348" i="10" s="1"/>
  <c r="T348" i="5"/>
  <c r="R348" i="5"/>
  <c r="AB348" i="10" s="1"/>
  <c r="Q348" i="5"/>
  <c r="AA348" i="10" s="1"/>
  <c r="O348" i="5"/>
  <c r="E348" i="10" s="1"/>
  <c r="J348" i="5"/>
  <c r="A348" i="10" s="1"/>
  <c r="U347" i="5"/>
  <c r="G347" i="10" s="1"/>
  <c r="T347" i="5"/>
  <c r="R347" i="5"/>
  <c r="AB347" i="10" s="1"/>
  <c r="Q347" i="5"/>
  <c r="AA347" i="10" s="1"/>
  <c r="O347" i="5"/>
  <c r="E347" i="10" s="1"/>
  <c r="J347" i="5"/>
  <c r="A347" i="10" s="1"/>
  <c r="U346" i="5"/>
  <c r="G346" i="10" s="1"/>
  <c r="T346" i="5"/>
  <c r="R346" i="5"/>
  <c r="AB346" i="10" s="1"/>
  <c r="Q346" i="5"/>
  <c r="AA346" i="10" s="1"/>
  <c r="O346" i="5"/>
  <c r="E346" i="10" s="1"/>
  <c r="J346" i="5"/>
  <c r="A346" i="10" s="1"/>
  <c r="U345" i="5"/>
  <c r="G345" i="10" s="1"/>
  <c r="T345" i="5"/>
  <c r="R345" i="5"/>
  <c r="AB345" i="10" s="1"/>
  <c r="Q345" i="5"/>
  <c r="AA345" i="10" s="1"/>
  <c r="O345" i="5"/>
  <c r="E345" i="10" s="1"/>
  <c r="J345" i="5"/>
  <c r="A345" i="10" s="1"/>
  <c r="U344" i="5"/>
  <c r="G344" i="10" s="1"/>
  <c r="T344" i="5"/>
  <c r="R344" i="5"/>
  <c r="AB344" i="10" s="1"/>
  <c r="Q344" i="5"/>
  <c r="AA344" i="10" s="1"/>
  <c r="O344" i="5"/>
  <c r="E344" i="10" s="1"/>
  <c r="J344" i="5"/>
  <c r="A344" i="10" s="1"/>
  <c r="U343" i="5"/>
  <c r="G343" i="10" s="1"/>
  <c r="T343" i="5"/>
  <c r="H343" i="5"/>
  <c r="V343" i="10" s="1"/>
  <c r="F343" i="5"/>
  <c r="T343" i="10" s="1"/>
  <c r="U342" i="5"/>
  <c r="G342" i="10" s="1"/>
  <c r="T342" i="5"/>
  <c r="H342" i="5"/>
  <c r="V342" i="10" s="1"/>
  <c r="F342" i="5"/>
  <c r="T342" i="10" s="1"/>
  <c r="U341" i="5"/>
  <c r="G341" i="10" s="1"/>
  <c r="T341" i="5"/>
  <c r="H341" i="5"/>
  <c r="V341" i="10" s="1"/>
  <c r="F341" i="5"/>
  <c r="T341" i="10" s="1"/>
  <c r="U340" i="5"/>
  <c r="G340" i="10" s="1"/>
  <c r="T340" i="5"/>
  <c r="H340" i="5"/>
  <c r="V340" i="10" s="1"/>
  <c r="F340" i="5"/>
  <c r="T340" i="10" s="1"/>
  <c r="U339" i="5"/>
  <c r="G339" i="10" s="1"/>
  <c r="T339" i="5"/>
  <c r="H339" i="5"/>
  <c r="V339" i="10" s="1"/>
  <c r="F339" i="5"/>
  <c r="T339" i="10" s="1"/>
  <c r="U338" i="5"/>
  <c r="G338" i="10" s="1"/>
  <c r="T338" i="5"/>
  <c r="H338" i="5"/>
  <c r="V338" i="10" s="1"/>
  <c r="F338" i="5"/>
  <c r="T338" i="10" s="1"/>
  <c r="U337" i="5"/>
  <c r="G337" i="10" s="1"/>
  <c r="T337" i="5"/>
  <c r="H337" i="5"/>
  <c r="V337" i="10" s="1"/>
  <c r="F337" i="5"/>
  <c r="T337" i="10" s="1"/>
  <c r="U336" i="5"/>
  <c r="G336" i="10" s="1"/>
  <c r="T336" i="5"/>
  <c r="H336" i="5"/>
  <c r="V336" i="10" s="1"/>
  <c r="F336" i="5"/>
  <c r="T336" i="10" s="1"/>
  <c r="U335" i="5"/>
  <c r="G335" i="10" s="1"/>
  <c r="T335" i="5"/>
  <c r="H335" i="5"/>
  <c r="V335" i="10" s="1"/>
  <c r="F335" i="5"/>
  <c r="T335" i="10" s="1"/>
  <c r="U334" i="5"/>
  <c r="G334" i="10" s="1"/>
  <c r="T334" i="5"/>
  <c r="H334" i="5"/>
  <c r="V334" i="10" s="1"/>
  <c r="F334" i="5"/>
  <c r="T334" i="10" s="1"/>
  <c r="U333" i="5"/>
  <c r="G333" i="10" s="1"/>
  <c r="T333" i="5"/>
  <c r="H333" i="5"/>
  <c r="V333" i="10" s="1"/>
  <c r="F333" i="5"/>
  <c r="T333" i="10" s="1"/>
  <c r="U332" i="5"/>
  <c r="G332" i="10" s="1"/>
  <c r="T332" i="5"/>
  <c r="H332" i="5"/>
  <c r="V332" i="10" s="1"/>
  <c r="F332" i="5"/>
  <c r="T332" i="10" s="1"/>
  <c r="U331" i="5"/>
  <c r="G331" i="10" s="1"/>
  <c r="T331" i="5"/>
  <c r="H331" i="5"/>
  <c r="V331" i="10" s="1"/>
  <c r="F331" i="5"/>
  <c r="T331" i="10" s="1"/>
  <c r="U330" i="5"/>
  <c r="G330" i="10" s="1"/>
  <c r="T330" i="5"/>
  <c r="H330" i="5"/>
  <c r="V330" i="10" s="1"/>
  <c r="F330" i="5"/>
  <c r="T330" i="10" s="1"/>
  <c r="U329" i="5"/>
  <c r="G329" i="10" s="1"/>
  <c r="T329" i="5"/>
  <c r="H329" i="5"/>
  <c r="V329" i="10" s="1"/>
  <c r="F329" i="5"/>
  <c r="T329" i="10" s="1"/>
  <c r="U328" i="5"/>
  <c r="G328" i="10" s="1"/>
  <c r="T328" i="5"/>
  <c r="H328" i="5"/>
  <c r="V328" i="10" s="1"/>
  <c r="F328" i="5"/>
  <c r="T328" i="10" s="1"/>
  <c r="U327" i="5"/>
  <c r="G327" i="10" s="1"/>
  <c r="T327" i="5"/>
  <c r="H327" i="5"/>
  <c r="V327" i="10" s="1"/>
  <c r="F327" i="5"/>
  <c r="T327" i="10" s="1"/>
  <c r="U326" i="5"/>
  <c r="G326" i="10" s="1"/>
  <c r="T326" i="5"/>
  <c r="H326" i="5"/>
  <c r="V326" i="10" s="1"/>
  <c r="F326" i="5"/>
  <c r="T326" i="10" s="1"/>
  <c r="U325" i="5"/>
  <c r="G325" i="10" s="1"/>
  <c r="T325" i="5"/>
  <c r="H325" i="5"/>
  <c r="V325" i="10" s="1"/>
  <c r="F325" i="5"/>
  <c r="T325" i="10" s="1"/>
  <c r="U324" i="5"/>
  <c r="G324" i="10" s="1"/>
  <c r="T324" i="5"/>
  <c r="H324" i="5"/>
  <c r="V324" i="10" s="1"/>
  <c r="F324" i="5"/>
  <c r="T324" i="10" s="1"/>
  <c r="U323" i="5"/>
  <c r="G323" i="10" s="1"/>
  <c r="T323" i="5"/>
  <c r="H323" i="5"/>
  <c r="V323" i="10" s="1"/>
  <c r="F323" i="5"/>
  <c r="T323" i="10" s="1"/>
  <c r="U322" i="5"/>
  <c r="G322" i="10" s="1"/>
  <c r="T322" i="5"/>
  <c r="H322" i="5"/>
  <c r="V322" i="10" s="1"/>
  <c r="F322" i="5"/>
  <c r="T322" i="10" s="1"/>
  <c r="U321" i="5"/>
  <c r="G321" i="10" s="1"/>
  <c r="T321" i="5"/>
  <c r="H321" i="5"/>
  <c r="V321" i="10" s="1"/>
  <c r="F321" i="5"/>
  <c r="T321" i="10" s="1"/>
  <c r="U320" i="5"/>
  <c r="G320" i="10" s="1"/>
  <c r="T320" i="5"/>
  <c r="H320" i="5"/>
  <c r="V320" i="10" s="1"/>
  <c r="F320" i="5"/>
  <c r="T320" i="10" s="1"/>
  <c r="U319" i="5"/>
  <c r="G319" i="10" s="1"/>
  <c r="T319" i="5"/>
  <c r="H319" i="5"/>
  <c r="V319" i="10" s="1"/>
  <c r="F319" i="5"/>
  <c r="T319" i="10" s="1"/>
  <c r="U318" i="5"/>
  <c r="G318" i="10" s="1"/>
  <c r="T318" i="5"/>
  <c r="H318" i="5"/>
  <c r="V318" i="10" s="1"/>
  <c r="F318" i="5"/>
  <c r="T318" i="10" s="1"/>
  <c r="U317" i="5"/>
  <c r="G317" i="10" s="1"/>
  <c r="T317" i="5"/>
  <c r="H317" i="5"/>
  <c r="V317" i="10" s="1"/>
  <c r="F317" i="5"/>
  <c r="T317" i="10" s="1"/>
  <c r="U316" i="5"/>
  <c r="G316" i="10" s="1"/>
  <c r="T316" i="5"/>
  <c r="H316" i="5"/>
  <c r="V316" i="10" s="1"/>
  <c r="F316" i="5"/>
  <c r="T316" i="10" s="1"/>
  <c r="U315" i="5"/>
  <c r="G315" i="10" s="1"/>
  <c r="T315" i="5"/>
  <c r="R315" i="5"/>
  <c r="AB315" i="10" s="1"/>
  <c r="Q315" i="5"/>
  <c r="AA315" i="10" s="1"/>
  <c r="O315" i="5"/>
  <c r="E315" i="10" s="1"/>
  <c r="H315" i="5"/>
  <c r="V315" i="10" s="1"/>
  <c r="F315" i="5"/>
  <c r="T315" i="10" s="1"/>
  <c r="U314" i="5"/>
  <c r="G314" i="10" s="1"/>
  <c r="T314" i="5"/>
  <c r="R314" i="5"/>
  <c r="AB314" i="10" s="1"/>
  <c r="Q314" i="5"/>
  <c r="AA314" i="10" s="1"/>
  <c r="O314" i="5"/>
  <c r="E314" i="10" s="1"/>
  <c r="H314" i="5"/>
  <c r="V314" i="10" s="1"/>
  <c r="F314" i="5"/>
  <c r="T314" i="10" s="1"/>
  <c r="U313" i="5"/>
  <c r="G313" i="10" s="1"/>
  <c r="T313" i="5"/>
  <c r="R313" i="5"/>
  <c r="AB313" i="10" s="1"/>
  <c r="Q313" i="5"/>
  <c r="AA313" i="10" s="1"/>
  <c r="O313" i="5"/>
  <c r="E313" i="10" s="1"/>
  <c r="H313" i="5"/>
  <c r="V313" i="10" s="1"/>
  <c r="F313" i="5"/>
  <c r="T313" i="10" s="1"/>
  <c r="U312" i="5"/>
  <c r="G312" i="10" s="1"/>
  <c r="T312" i="5"/>
  <c r="R312" i="5"/>
  <c r="AB312" i="10" s="1"/>
  <c r="Q312" i="5"/>
  <c r="AA312" i="10" s="1"/>
  <c r="O312" i="5"/>
  <c r="E312" i="10" s="1"/>
  <c r="H312" i="5"/>
  <c r="V312" i="10" s="1"/>
  <c r="F312" i="5"/>
  <c r="T312" i="10" s="1"/>
  <c r="U311" i="5"/>
  <c r="G311" i="10" s="1"/>
  <c r="T311" i="5"/>
  <c r="R311" i="5"/>
  <c r="AB311" i="10" s="1"/>
  <c r="Q311" i="5"/>
  <c r="AA311" i="10" s="1"/>
  <c r="O311" i="5"/>
  <c r="E311" i="10" s="1"/>
  <c r="H311" i="5"/>
  <c r="V311" i="10" s="1"/>
  <c r="F311" i="5"/>
  <c r="T311" i="10" s="1"/>
  <c r="U310" i="5"/>
  <c r="G310" i="10" s="1"/>
  <c r="T310" i="5"/>
  <c r="R310" i="5"/>
  <c r="AB310" i="10" s="1"/>
  <c r="Q310" i="5"/>
  <c r="AA310" i="10" s="1"/>
  <c r="O310" i="5"/>
  <c r="E310" i="10" s="1"/>
  <c r="H310" i="5"/>
  <c r="V310" i="10" s="1"/>
  <c r="F310" i="5"/>
  <c r="T310" i="10" s="1"/>
  <c r="U309" i="5"/>
  <c r="G309" i="10" s="1"/>
  <c r="T309" i="5"/>
  <c r="R309" i="5"/>
  <c r="AB309" i="10" s="1"/>
  <c r="Q309" i="5"/>
  <c r="AA309" i="10" s="1"/>
  <c r="O309" i="5"/>
  <c r="E309" i="10" s="1"/>
  <c r="H309" i="5"/>
  <c r="V309" i="10" s="1"/>
  <c r="F309" i="5"/>
  <c r="U308" i="5"/>
  <c r="G308" i="10" s="1"/>
  <c r="T308" i="5"/>
  <c r="R308" i="5"/>
  <c r="AB308" i="10" s="1"/>
  <c r="Q308" i="5"/>
  <c r="AA308" i="10" s="1"/>
  <c r="O308" i="5"/>
  <c r="E308" i="10" s="1"/>
  <c r="H308" i="5"/>
  <c r="V308" i="10" s="1"/>
  <c r="F308" i="5"/>
  <c r="T308" i="10" s="1"/>
  <c r="U307" i="5"/>
  <c r="G307" i="10" s="1"/>
  <c r="T307" i="5"/>
  <c r="R307" i="5"/>
  <c r="AB307" i="10" s="1"/>
  <c r="Q307" i="5"/>
  <c r="AA307" i="10" s="1"/>
  <c r="O307" i="5"/>
  <c r="E307" i="10" s="1"/>
  <c r="H307" i="5"/>
  <c r="V307" i="10" s="1"/>
  <c r="F307" i="5"/>
  <c r="T307" i="10" s="1"/>
  <c r="U306" i="5"/>
  <c r="G306" i="10" s="1"/>
  <c r="T306" i="5"/>
  <c r="R306" i="5"/>
  <c r="AB306" i="10" s="1"/>
  <c r="Q306" i="5"/>
  <c r="AA306" i="10" s="1"/>
  <c r="O306" i="5"/>
  <c r="E306" i="10" s="1"/>
  <c r="H306" i="5"/>
  <c r="V306" i="10" s="1"/>
  <c r="F306" i="5"/>
  <c r="T306" i="10" s="1"/>
  <c r="U305" i="5"/>
  <c r="G305" i="10" s="1"/>
  <c r="T305" i="5"/>
  <c r="R305" i="5"/>
  <c r="AB305" i="10" s="1"/>
  <c r="Q305" i="5"/>
  <c r="AA305" i="10" s="1"/>
  <c r="O305" i="5"/>
  <c r="E305" i="10" s="1"/>
  <c r="H305" i="5"/>
  <c r="V305" i="10" s="1"/>
  <c r="F305" i="5"/>
  <c r="T305" i="10" s="1"/>
  <c r="U304" i="5"/>
  <c r="G304" i="10" s="1"/>
  <c r="T304" i="5"/>
  <c r="R304" i="5"/>
  <c r="AB304" i="10" s="1"/>
  <c r="Q304" i="5"/>
  <c r="AA304" i="10" s="1"/>
  <c r="O304" i="5"/>
  <c r="E304" i="10" s="1"/>
  <c r="H304" i="5"/>
  <c r="V304" i="10" s="1"/>
  <c r="F304" i="5"/>
  <c r="T304" i="10" s="1"/>
  <c r="U303" i="5"/>
  <c r="G303" i="10" s="1"/>
  <c r="T303" i="5"/>
  <c r="R303" i="5"/>
  <c r="AB303" i="10" s="1"/>
  <c r="Q303" i="5"/>
  <c r="AA303" i="10" s="1"/>
  <c r="O303" i="5"/>
  <c r="E303" i="10" s="1"/>
  <c r="H303" i="5"/>
  <c r="V303" i="10" s="1"/>
  <c r="F303" i="5"/>
  <c r="T303" i="10" s="1"/>
  <c r="U302" i="5"/>
  <c r="G302" i="10" s="1"/>
  <c r="T302" i="5"/>
  <c r="R302" i="5"/>
  <c r="AB302" i="10" s="1"/>
  <c r="Q302" i="5"/>
  <c r="AA302" i="10" s="1"/>
  <c r="O302" i="5"/>
  <c r="E302" i="10" s="1"/>
  <c r="H302" i="5"/>
  <c r="V302" i="10" s="1"/>
  <c r="F302" i="5"/>
  <c r="T302" i="10" s="1"/>
  <c r="U301" i="5"/>
  <c r="G301" i="10" s="1"/>
  <c r="T301" i="5"/>
  <c r="R301" i="5"/>
  <c r="AB301" i="10" s="1"/>
  <c r="Q301" i="5"/>
  <c r="AA301" i="10" s="1"/>
  <c r="O301" i="5"/>
  <c r="E301" i="10" s="1"/>
  <c r="H301" i="5"/>
  <c r="V301" i="10" s="1"/>
  <c r="F301" i="5"/>
  <c r="U300" i="5"/>
  <c r="G300" i="10" s="1"/>
  <c r="T300" i="5"/>
  <c r="R300" i="5"/>
  <c r="AB300" i="10" s="1"/>
  <c r="Q300" i="5"/>
  <c r="AA300" i="10" s="1"/>
  <c r="O300" i="5"/>
  <c r="E300" i="10" s="1"/>
  <c r="H300" i="5"/>
  <c r="V300" i="10" s="1"/>
  <c r="F300" i="5"/>
  <c r="T300" i="10" s="1"/>
  <c r="U299" i="5"/>
  <c r="G299" i="10" s="1"/>
  <c r="T299" i="5"/>
  <c r="R299" i="5"/>
  <c r="AB299" i="10" s="1"/>
  <c r="Q299" i="5"/>
  <c r="AA299" i="10" s="1"/>
  <c r="O299" i="5"/>
  <c r="E299" i="10" s="1"/>
  <c r="H299" i="5"/>
  <c r="V299" i="10" s="1"/>
  <c r="F299" i="5"/>
  <c r="T299" i="10" s="1"/>
  <c r="U298" i="5"/>
  <c r="G298" i="10" s="1"/>
  <c r="T298" i="5"/>
  <c r="R298" i="5"/>
  <c r="AB298" i="10" s="1"/>
  <c r="Q298" i="5"/>
  <c r="AA298" i="10" s="1"/>
  <c r="O298" i="5"/>
  <c r="E298" i="10" s="1"/>
  <c r="H298" i="5"/>
  <c r="V298" i="10" s="1"/>
  <c r="F298" i="5"/>
  <c r="T298" i="10" s="1"/>
  <c r="U297" i="5"/>
  <c r="G297" i="10" s="1"/>
  <c r="T297" i="5"/>
  <c r="R297" i="5"/>
  <c r="AB297" i="10" s="1"/>
  <c r="Q297" i="5"/>
  <c r="AA297" i="10" s="1"/>
  <c r="O297" i="5"/>
  <c r="E297" i="10" s="1"/>
  <c r="H297" i="5"/>
  <c r="V297" i="10" s="1"/>
  <c r="F297" i="5"/>
  <c r="T297" i="10" s="1"/>
  <c r="U296" i="5"/>
  <c r="G296" i="10" s="1"/>
  <c r="T296" i="5"/>
  <c r="R296" i="5"/>
  <c r="AB296" i="10" s="1"/>
  <c r="Q296" i="5"/>
  <c r="AA296" i="10" s="1"/>
  <c r="O296" i="5"/>
  <c r="E296" i="10" s="1"/>
  <c r="H296" i="5"/>
  <c r="V296" i="10" s="1"/>
  <c r="F296" i="5"/>
  <c r="T296" i="10" s="1"/>
  <c r="U295" i="5"/>
  <c r="G295" i="10" s="1"/>
  <c r="T295" i="5"/>
  <c r="R295" i="5"/>
  <c r="AB295" i="10" s="1"/>
  <c r="Q295" i="5"/>
  <c r="AA295" i="10" s="1"/>
  <c r="O295" i="5"/>
  <c r="E295" i="10" s="1"/>
  <c r="H295" i="5"/>
  <c r="V295" i="10" s="1"/>
  <c r="F295" i="5"/>
  <c r="T295" i="10" s="1"/>
  <c r="U294" i="5"/>
  <c r="G294" i="10" s="1"/>
  <c r="T294" i="5"/>
  <c r="R294" i="5"/>
  <c r="AB294" i="10" s="1"/>
  <c r="Q294" i="5"/>
  <c r="AA294" i="10" s="1"/>
  <c r="O294" i="5"/>
  <c r="E294" i="10" s="1"/>
  <c r="H294" i="5"/>
  <c r="V294" i="10" s="1"/>
  <c r="F294" i="5"/>
  <c r="T294" i="10" s="1"/>
  <c r="U293" i="5"/>
  <c r="G293" i="10" s="1"/>
  <c r="T293" i="5"/>
  <c r="R293" i="5"/>
  <c r="AB293" i="10" s="1"/>
  <c r="Q293" i="5"/>
  <c r="AA293" i="10" s="1"/>
  <c r="O293" i="5"/>
  <c r="E293" i="10" s="1"/>
  <c r="H293" i="5"/>
  <c r="V293" i="10" s="1"/>
  <c r="F293" i="5"/>
  <c r="U292" i="5"/>
  <c r="G292" i="10" s="1"/>
  <c r="T292" i="5"/>
  <c r="R292" i="5"/>
  <c r="AB292" i="10" s="1"/>
  <c r="Q292" i="5"/>
  <c r="AA292" i="10" s="1"/>
  <c r="O292" i="5"/>
  <c r="E292" i="10" s="1"/>
  <c r="H292" i="5"/>
  <c r="V292" i="10" s="1"/>
  <c r="F292" i="5"/>
  <c r="T292" i="10" s="1"/>
  <c r="U291" i="5"/>
  <c r="G291" i="10" s="1"/>
  <c r="T291" i="5"/>
  <c r="R291" i="5"/>
  <c r="AB291" i="10" s="1"/>
  <c r="Q291" i="5"/>
  <c r="AA291" i="10" s="1"/>
  <c r="O291" i="5"/>
  <c r="E291" i="10" s="1"/>
  <c r="H291" i="5"/>
  <c r="V291" i="10" s="1"/>
  <c r="F291" i="5"/>
  <c r="T291" i="10" s="1"/>
  <c r="U290" i="5"/>
  <c r="G290" i="10" s="1"/>
  <c r="T290" i="5"/>
  <c r="R290" i="5"/>
  <c r="AB290" i="10" s="1"/>
  <c r="Q290" i="5"/>
  <c r="AA290" i="10" s="1"/>
  <c r="O290" i="5"/>
  <c r="E290" i="10" s="1"/>
  <c r="H290" i="5"/>
  <c r="V290" i="10" s="1"/>
  <c r="F290" i="5"/>
  <c r="T290" i="10" s="1"/>
  <c r="U289" i="5"/>
  <c r="G289" i="10" s="1"/>
  <c r="T289" i="5"/>
  <c r="R289" i="5"/>
  <c r="AB289" i="10" s="1"/>
  <c r="Q289" i="5"/>
  <c r="AA289" i="10" s="1"/>
  <c r="O289" i="5"/>
  <c r="E289" i="10" s="1"/>
  <c r="J289" i="5"/>
  <c r="A289" i="10" s="1"/>
  <c r="U288" i="5"/>
  <c r="G288" i="10" s="1"/>
  <c r="T288" i="5"/>
  <c r="R288" i="5"/>
  <c r="AB288" i="10" s="1"/>
  <c r="Q288" i="5"/>
  <c r="AA288" i="10" s="1"/>
  <c r="O288" i="5"/>
  <c r="E288" i="10" s="1"/>
  <c r="J288" i="5"/>
  <c r="A288" i="10" s="1"/>
  <c r="U287" i="5"/>
  <c r="G287" i="10" s="1"/>
  <c r="T287" i="5"/>
  <c r="R287" i="5"/>
  <c r="AB287" i="10" s="1"/>
  <c r="Q287" i="5"/>
  <c r="AA287" i="10" s="1"/>
  <c r="O287" i="5"/>
  <c r="E287" i="10" s="1"/>
  <c r="H287" i="5"/>
  <c r="V287" i="10" s="1"/>
  <c r="F287" i="5"/>
  <c r="T287" i="10" s="1"/>
  <c r="U286" i="5"/>
  <c r="G286" i="10" s="1"/>
  <c r="T286" i="5"/>
  <c r="R286" i="5"/>
  <c r="AB286" i="10" s="1"/>
  <c r="Q286" i="5"/>
  <c r="AA286" i="10" s="1"/>
  <c r="O286" i="5"/>
  <c r="E286" i="10" s="1"/>
  <c r="H286" i="5"/>
  <c r="V286" i="10" s="1"/>
  <c r="F286" i="5"/>
  <c r="T286" i="10" s="1"/>
  <c r="U285" i="5"/>
  <c r="G285" i="10" s="1"/>
  <c r="T285" i="5"/>
  <c r="R285" i="5"/>
  <c r="AB285" i="10" s="1"/>
  <c r="Q285" i="5"/>
  <c r="AA285" i="10" s="1"/>
  <c r="O285" i="5"/>
  <c r="E285" i="10" s="1"/>
  <c r="H285" i="5"/>
  <c r="V285" i="10" s="1"/>
  <c r="F285" i="5"/>
  <c r="T285" i="10" s="1"/>
  <c r="U284" i="5"/>
  <c r="G284" i="10" s="1"/>
  <c r="T284" i="5"/>
  <c r="R284" i="5"/>
  <c r="AB284" i="10" s="1"/>
  <c r="Q284" i="5"/>
  <c r="AA284" i="10" s="1"/>
  <c r="O284" i="5"/>
  <c r="E284" i="10" s="1"/>
  <c r="H284" i="5"/>
  <c r="V284" i="10" s="1"/>
  <c r="F284" i="5"/>
  <c r="T284" i="10" s="1"/>
  <c r="U283" i="5"/>
  <c r="G283" i="10" s="1"/>
  <c r="T283" i="5"/>
  <c r="R283" i="5"/>
  <c r="AB283" i="10" s="1"/>
  <c r="Q283" i="5"/>
  <c r="AA283" i="10" s="1"/>
  <c r="O283" i="5"/>
  <c r="E283" i="10" s="1"/>
  <c r="H283" i="5"/>
  <c r="V283" i="10" s="1"/>
  <c r="F283" i="5"/>
  <c r="T283" i="10" s="1"/>
  <c r="U282" i="5"/>
  <c r="G282" i="10" s="1"/>
  <c r="T282" i="5"/>
  <c r="R282" i="5"/>
  <c r="AB282" i="10" s="1"/>
  <c r="Q282" i="5"/>
  <c r="AA282" i="10" s="1"/>
  <c r="O282" i="5"/>
  <c r="E282" i="10" s="1"/>
  <c r="H282" i="5"/>
  <c r="V282" i="10" s="1"/>
  <c r="F282" i="5"/>
  <c r="T282" i="10" s="1"/>
  <c r="U281" i="5"/>
  <c r="G281" i="10" s="1"/>
  <c r="T281" i="5"/>
  <c r="R281" i="5"/>
  <c r="AB281" i="10" s="1"/>
  <c r="Q281" i="5"/>
  <c r="AA281" i="10" s="1"/>
  <c r="O281" i="5"/>
  <c r="E281" i="10" s="1"/>
  <c r="H281" i="5"/>
  <c r="V281" i="10" s="1"/>
  <c r="F281" i="5"/>
  <c r="T281" i="10" s="1"/>
  <c r="U280" i="5"/>
  <c r="G280" i="10" s="1"/>
  <c r="T280" i="5"/>
  <c r="R280" i="5"/>
  <c r="AB280" i="10" s="1"/>
  <c r="Q280" i="5"/>
  <c r="AA280" i="10" s="1"/>
  <c r="O280" i="5"/>
  <c r="E280" i="10" s="1"/>
  <c r="H280" i="5"/>
  <c r="V280" i="10" s="1"/>
  <c r="F280" i="5"/>
  <c r="T280" i="10" s="1"/>
  <c r="U279" i="5"/>
  <c r="G279" i="10" s="1"/>
  <c r="T279" i="5"/>
  <c r="R279" i="5"/>
  <c r="AB279" i="10" s="1"/>
  <c r="Q279" i="5"/>
  <c r="AA279" i="10" s="1"/>
  <c r="O279" i="5"/>
  <c r="E279" i="10" s="1"/>
  <c r="H279" i="5"/>
  <c r="V279" i="10" s="1"/>
  <c r="F279" i="5"/>
  <c r="T279" i="10" s="1"/>
  <c r="U278" i="5"/>
  <c r="G278" i="10" s="1"/>
  <c r="T278" i="5"/>
  <c r="R278" i="5"/>
  <c r="AB278" i="10" s="1"/>
  <c r="Q278" i="5"/>
  <c r="AA278" i="10" s="1"/>
  <c r="O278" i="5"/>
  <c r="E278" i="10" s="1"/>
  <c r="H278" i="5"/>
  <c r="V278" i="10" s="1"/>
  <c r="F278" i="5"/>
  <c r="T278" i="10" s="1"/>
  <c r="U277" i="5"/>
  <c r="G277" i="10" s="1"/>
  <c r="T277" i="5"/>
  <c r="R277" i="5"/>
  <c r="AB277" i="10" s="1"/>
  <c r="Q277" i="5"/>
  <c r="AA277" i="10" s="1"/>
  <c r="O277" i="5"/>
  <c r="E277" i="10" s="1"/>
  <c r="H277" i="5"/>
  <c r="V277" i="10" s="1"/>
  <c r="F277" i="5"/>
  <c r="T277" i="10" s="1"/>
  <c r="U276" i="5"/>
  <c r="G276" i="10" s="1"/>
  <c r="T276" i="5"/>
  <c r="R276" i="5"/>
  <c r="AB276" i="10" s="1"/>
  <c r="Q276" i="5"/>
  <c r="AA276" i="10" s="1"/>
  <c r="O276" i="5"/>
  <c r="E276" i="10" s="1"/>
  <c r="H276" i="5"/>
  <c r="V276" i="10" s="1"/>
  <c r="F276" i="5"/>
  <c r="T276" i="10" s="1"/>
  <c r="U275" i="5"/>
  <c r="G275" i="10" s="1"/>
  <c r="T275" i="5"/>
  <c r="R275" i="5"/>
  <c r="AB275" i="10" s="1"/>
  <c r="Q275" i="5"/>
  <c r="AA275" i="10" s="1"/>
  <c r="O275" i="5"/>
  <c r="E275" i="10" s="1"/>
  <c r="H275" i="5"/>
  <c r="V275" i="10" s="1"/>
  <c r="F275" i="5"/>
  <c r="T275" i="10" s="1"/>
  <c r="U274" i="5"/>
  <c r="G274" i="10" s="1"/>
  <c r="T274" i="5"/>
  <c r="R274" i="5"/>
  <c r="AB274" i="10" s="1"/>
  <c r="Q274" i="5"/>
  <c r="AA274" i="10" s="1"/>
  <c r="O274" i="5"/>
  <c r="E274" i="10" s="1"/>
  <c r="H274" i="5"/>
  <c r="V274" i="10" s="1"/>
  <c r="F274" i="5"/>
  <c r="T274" i="10" s="1"/>
  <c r="U273" i="5"/>
  <c r="G273" i="10" s="1"/>
  <c r="T273" i="5"/>
  <c r="R273" i="5"/>
  <c r="AB273" i="10" s="1"/>
  <c r="Q273" i="5"/>
  <c r="AA273" i="10" s="1"/>
  <c r="O273" i="5"/>
  <c r="E273" i="10" s="1"/>
  <c r="H273" i="5"/>
  <c r="V273" i="10" s="1"/>
  <c r="F273" i="5"/>
  <c r="T273" i="10" s="1"/>
  <c r="U272" i="5"/>
  <c r="G272" i="10" s="1"/>
  <c r="T272" i="5"/>
  <c r="R272" i="5"/>
  <c r="AB272" i="10" s="1"/>
  <c r="Q272" i="5"/>
  <c r="AA272" i="10" s="1"/>
  <c r="O272" i="5"/>
  <c r="E272" i="10" s="1"/>
  <c r="H272" i="5"/>
  <c r="V272" i="10" s="1"/>
  <c r="F272" i="5"/>
  <c r="T272" i="10" s="1"/>
  <c r="U271" i="5"/>
  <c r="G271" i="10" s="1"/>
  <c r="T271" i="5"/>
  <c r="R271" i="5"/>
  <c r="AB271" i="10" s="1"/>
  <c r="Q271" i="5"/>
  <c r="AA271" i="10" s="1"/>
  <c r="O271" i="5"/>
  <c r="E271" i="10" s="1"/>
  <c r="H271" i="5"/>
  <c r="V271" i="10" s="1"/>
  <c r="F271" i="5"/>
  <c r="T271" i="10" s="1"/>
  <c r="U270" i="5"/>
  <c r="G270" i="10" s="1"/>
  <c r="T270" i="5"/>
  <c r="R270" i="5"/>
  <c r="AB270" i="10" s="1"/>
  <c r="Q270" i="5"/>
  <c r="AA270" i="10" s="1"/>
  <c r="O270" i="5"/>
  <c r="E270" i="10" s="1"/>
  <c r="H270" i="5"/>
  <c r="V270" i="10" s="1"/>
  <c r="F270" i="5"/>
  <c r="T270" i="10" s="1"/>
  <c r="U269" i="5"/>
  <c r="G269" i="10" s="1"/>
  <c r="T269" i="5"/>
  <c r="R269" i="5"/>
  <c r="AB269" i="10" s="1"/>
  <c r="Q269" i="5"/>
  <c r="AA269" i="10" s="1"/>
  <c r="O269" i="5"/>
  <c r="E269" i="10" s="1"/>
  <c r="H269" i="5"/>
  <c r="V269" i="10" s="1"/>
  <c r="F269" i="5"/>
  <c r="T269" i="10" s="1"/>
  <c r="U268" i="5"/>
  <c r="G268" i="10" s="1"/>
  <c r="T268" i="5"/>
  <c r="R268" i="5"/>
  <c r="AB268" i="10" s="1"/>
  <c r="Q268" i="5"/>
  <c r="AA268" i="10" s="1"/>
  <c r="O268" i="5"/>
  <c r="E268" i="10" s="1"/>
  <c r="H268" i="5"/>
  <c r="V268" i="10" s="1"/>
  <c r="F268" i="5"/>
  <c r="T268" i="10" s="1"/>
  <c r="U267" i="5"/>
  <c r="G267" i="10" s="1"/>
  <c r="T267" i="5"/>
  <c r="R267" i="5"/>
  <c r="AB267" i="10" s="1"/>
  <c r="Q267" i="5"/>
  <c r="AA267" i="10" s="1"/>
  <c r="O267" i="5"/>
  <c r="E267" i="10" s="1"/>
  <c r="H267" i="5"/>
  <c r="V267" i="10" s="1"/>
  <c r="F267" i="5"/>
  <c r="T267" i="10" s="1"/>
  <c r="U266" i="5"/>
  <c r="G266" i="10" s="1"/>
  <c r="T266" i="5"/>
  <c r="R266" i="5"/>
  <c r="AB266" i="10" s="1"/>
  <c r="Q266" i="5"/>
  <c r="AA266" i="10" s="1"/>
  <c r="O266" i="5"/>
  <c r="E266" i="10" s="1"/>
  <c r="H266" i="5"/>
  <c r="V266" i="10" s="1"/>
  <c r="F266" i="5"/>
  <c r="T266" i="10" s="1"/>
  <c r="U265" i="5"/>
  <c r="G265" i="10" s="1"/>
  <c r="T265" i="5"/>
  <c r="R265" i="5"/>
  <c r="AB265" i="10" s="1"/>
  <c r="Q265" i="5"/>
  <c r="AA265" i="10" s="1"/>
  <c r="O265" i="5"/>
  <c r="E265" i="10" s="1"/>
  <c r="H265" i="5"/>
  <c r="V265" i="10" s="1"/>
  <c r="F265" i="5"/>
  <c r="T265" i="10" s="1"/>
  <c r="U264" i="5"/>
  <c r="G264" i="10" s="1"/>
  <c r="T264" i="5"/>
  <c r="R264" i="5"/>
  <c r="AB264" i="10" s="1"/>
  <c r="Q264" i="5"/>
  <c r="AA264" i="10" s="1"/>
  <c r="O264" i="5"/>
  <c r="E264" i="10" s="1"/>
  <c r="H264" i="5"/>
  <c r="V264" i="10" s="1"/>
  <c r="F264" i="5"/>
  <c r="T264" i="10" s="1"/>
  <c r="U263" i="5"/>
  <c r="G263" i="10" s="1"/>
  <c r="T263" i="5"/>
  <c r="R263" i="5"/>
  <c r="AB263" i="10" s="1"/>
  <c r="Q263" i="5"/>
  <c r="AA263" i="10" s="1"/>
  <c r="O263" i="5"/>
  <c r="E263" i="10" s="1"/>
  <c r="H263" i="5"/>
  <c r="V263" i="10" s="1"/>
  <c r="F263" i="5"/>
  <c r="T263" i="10" s="1"/>
  <c r="U262" i="5"/>
  <c r="G262" i="10" s="1"/>
  <c r="T262" i="5"/>
  <c r="R262" i="5"/>
  <c r="AB262" i="10" s="1"/>
  <c r="Q262" i="5"/>
  <c r="AA262" i="10" s="1"/>
  <c r="O262" i="5"/>
  <c r="E262" i="10" s="1"/>
  <c r="J262" i="5"/>
  <c r="A262" i="10" s="1"/>
  <c r="U261" i="5"/>
  <c r="G261" i="10" s="1"/>
  <c r="T261" i="5"/>
  <c r="R261" i="5"/>
  <c r="AB261" i="10" s="1"/>
  <c r="Q261" i="5"/>
  <c r="AA261" i="10" s="1"/>
  <c r="O261" i="5"/>
  <c r="E261" i="10" s="1"/>
  <c r="J261" i="5"/>
  <c r="A261" i="10" s="1"/>
  <c r="U260" i="5"/>
  <c r="G260" i="10" s="1"/>
  <c r="T260" i="5"/>
  <c r="R260" i="5"/>
  <c r="AB260" i="10" s="1"/>
  <c r="Q260" i="5"/>
  <c r="AA260" i="10" s="1"/>
  <c r="O260" i="5"/>
  <c r="E260" i="10" s="1"/>
  <c r="H260" i="5"/>
  <c r="V260" i="10" s="1"/>
  <c r="F260" i="5"/>
  <c r="T260" i="10" s="1"/>
  <c r="U259" i="5"/>
  <c r="G259" i="10" s="1"/>
  <c r="T259" i="5"/>
  <c r="R259" i="5"/>
  <c r="AB259" i="10" s="1"/>
  <c r="Q259" i="5"/>
  <c r="AA259" i="10" s="1"/>
  <c r="O259" i="5"/>
  <c r="E259" i="10" s="1"/>
  <c r="H259" i="5"/>
  <c r="V259" i="10" s="1"/>
  <c r="F259" i="5"/>
  <c r="T259" i="10" s="1"/>
  <c r="U258" i="5"/>
  <c r="G258" i="10" s="1"/>
  <c r="T258" i="5"/>
  <c r="R258" i="5"/>
  <c r="AB258" i="10" s="1"/>
  <c r="Q258" i="5"/>
  <c r="AA258" i="10" s="1"/>
  <c r="O258" i="5"/>
  <c r="E258" i="10" s="1"/>
  <c r="H258" i="5"/>
  <c r="V258" i="10" s="1"/>
  <c r="F258" i="5"/>
  <c r="U257" i="5"/>
  <c r="G257" i="10" s="1"/>
  <c r="T257" i="5"/>
  <c r="R257" i="5"/>
  <c r="AB257" i="10" s="1"/>
  <c r="Q257" i="5"/>
  <c r="AA257" i="10" s="1"/>
  <c r="O257" i="5"/>
  <c r="E257" i="10" s="1"/>
  <c r="H257" i="5"/>
  <c r="V257" i="10" s="1"/>
  <c r="F257" i="5"/>
  <c r="T257" i="10" s="1"/>
  <c r="U256" i="5"/>
  <c r="G256" i="10" s="1"/>
  <c r="T256" i="5"/>
  <c r="R256" i="5"/>
  <c r="AB256" i="10" s="1"/>
  <c r="Q256" i="5"/>
  <c r="AA256" i="10" s="1"/>
  <c r="O256" i="5"/>
  <c r="E256" i="10" s="1"/>
  <c r="H256" i="5"/>
  <c r="V256" i="10" s="1"/>
  <c r="F256" i="5"/>
  <c r="T256" i="10" s="1"/>
  <c r="U255" i="5"/>
  <c r="G255" i="10" s="1"/>
  <c r="T255" i="5"/>
  <c r="R255" i="5"/>
  <c r="AB255" i="10" s="1"/>
  <c r="Q255" i="5"/>
  <c r="AA255" i="10" s="1"/>
  <c r="O255" i="5"/>
  <c r="E255" i="10" s="1"/>
  <c r="H255" i="5"/>
  <c r="V255" i="10" s="1"/>
  <c r="F255" i="5"/>
  <c r="T255" i="10" s="1"/>
  <c r="U254" i="5"/>
  <c r="G254" i="10" s="1"/>
  <c r="T254" i="5"/>
  <c r="R254" i="5"/>
  <c r="AB254" i="10" s="1"/>
  <c r="Q254" i="5"/>
  <c r="AA254" i="10" s="1"/>
  <c r="O254" i="5"/>
  <c r="E254" i="10" s="1"/>
  <c r="H254" i="5"/>
  <c r="V254" i="10" s="1"/>
  <c r="F254" i="5"/>
  <c r="T254" i="10" s="1"/>
  <c r="U253" i="5"/>
  <c r="G253" i="10" s="1"/>
  <c r="T253" i="5"/>
  <c r="R253" i="5"/>
  <c r="AB253" i="10" s="1"/>
  <c r="Q253" i="5"/>
  <c r="AA253" i="10" s="1"/>
  <c r="O253" i="5"/>
  <c r="E253" i="10" s="1"/>
  <c r="H253" i="5"/>
  <c r="V253" i="10" s="1"/>
  <c r="F253" i="5"/>
  <c r="T253" i="10" s="1"/>
  <c r="U252" i="5"/>
  <c r="G252" i="10" s="1"/>
  <c r="T252" i="5"/>
  <c r="R252" i="5"/>
  <c r="AB252" i="10" s="1"/>
  <c r="Q252" i="5"/>
  <c r="AA252" i="10" s="1"/>
  <c r="O252" i="5"/>
  <c r="E252" i="10" s="1"/>
  <c r="H252" i="5"/>
  <c r="V252" i="10" s="1"/>
  <c r="F252" i="5"/>
  <c r="T252" i="10" s="1"/>
  <c r="U251" i="5"/>
  <c r="G251" i="10" s="1"/>
  <c r="T251" i="5"/>
  <c r="R251" i="5"/>
  <c r="AB251" i="10" s="1"/>
  <c r="Q251" i="5"/>
  <c r="AA251" i="10" s="1"/>
  <c r="O251" i="5"/>
  <c r="E251" i="10" s="1"/>
  <c r="H251" i="5"/>
  <c r="V251" i="10" s="1"/>
  <c r="F251" i="5"/>
  <c r="T251" i="10" s="1"/>
  <c r="U250" i="5"/>
  <c r="G250" i="10" s="1"/>
  <c r="T250" i="5"/>
  <c r="R250" i="5"/>
  <c r="AB250" i="10" s="1"/>
  <c r="Q250" i="5"/>
  <c r="AA250" i="10" s="1"/>
  <c r="O250" i="5"/>
  <c r="E250" i="10" s="1"/>
  <c r="H250" i="5"/>
  <c r="V250" i="10" s="1"/>
  <c r="F250" i="5"/>
  <c r="U249" i="5"/>
  <c r="G249" i="10" s="1"/>
  <c r="T249" i="5"/>
  <c r="R249" i="5"/>
  <c r="AB249" i="10" s="1"/>
  <c r="Q249" i="5"/>
  <c r="AA249" i="10" s="1"/>
  <c r="O249" i="5"/>
  <c r="E249" i="10" s="1"/>
  <c r="H249" i="5"/>
  <c r="V249" i="10" s="1"/>
  <c r="F249" i="5"/>
  <c r="T249" i="10" s="1"/>
  <c r="U248" i="5"/>
  <c r="G248" i="10" s="1"/>
  <c r="T248" i="5"/>
  <c r="R248" i="5"/>
  <c r="AB248" i="10" s="1"/>
  <c r="Q248" i="5"/>
  <c r="AA248" i="10" s="1"/>
  <c r="O248" i="5"/>
  <c r="E248" i="10" s="1"/>
  <c r="H248" i="5"/>
  <c r="V248" i="10" s="1"/>
  <c r="F248" i="5"/>
  <c r="T248" i="10" s="1"/>
  <c r="U247" i="5"/>
  <c r="G247" i="10" s="1"/>
  <c r="T247" i="5"/>
  <c r="R247" i="5"/>
  <c r="AB247" i="10" s="1"/>
  <c r="Q247" i="5"/>
  <c r="AA247" i="10" s="1"/>
  <c r="O247" i="5"/>
  <c r="E247" i="10" s="1"/>
  <c r="H247" i="5"/>
  <c r="V247" i="10" s="1"/>
  <c r="F247" i="5"/>
  <c r="T247" i="10" s="1"/>
  <c r="U246" i="5"/>
  <c r="G246" i="10" s="1"/>
  <c r="T246" i="5"/>
  <c r="R246" i="5"/>
  <c r="AB246" i="10" s="1"/>
  <c r="Q246" i="5"/>
  <c r="AA246" i="10" s="1"/>
  <c r="O246" i="5"/>
  <c r="E246" i="10" s="1"/>
  <c r="H246" i="5"/>
  <c r="V246" i="10" s="1"/>
  <c r="F246" i="5"/>
  <c r="T246" i="10" s="1"/>
  <c r="U245" i="5"/>
  <c r="G245" i="10" s="1"/>
  <c r="T245" i="5"/>
  <c r="R245" i="5"/>
  <c r="AB245" i="10" s="1"/>
  <c r="Q245" i="5"/>
  <c r="AA245" i="10" s="1"/>
  <c r="O245" i="5"/>
  <c r="E245" i="10" s="1"/>
  <c r="H245" i="5"/>
  <c r="V245" i="10" s="1"/>
  <c r="F245" i="5"/>
  <c r="T245" i="10" s="1"/>
  <c r="U244" i="5"/>
  <c r="G244" i="10" s="1"/>
  <c r="T244" i="5"/>
  <c r="R244" i="5"/>
  <c r="AB244" i="10" s="1"/>
  <c r="Q244" i="5"/>
  <c r="AA244" i="10" s="1"/>
  <c r="O244" i="5"/>
  <c r="E244" i="10" s="1"/>
  <c r="H244" i="5"/>
  <c r="V244" i="10" s="1"/>
  <c r="F244" i="5"/>
  <c r="T244" i="10" s="1"/>
  <c r="U243" i="5"/>
  <c r="G243" i="10" s="1"/>
  <c r="T243" i="5"/>
  <c r="R243" i="5"/>
  <c r="AB243" i="10" s="1"/>
  <c r="Q243" i="5"/>
  <c r="AA243" i="10" s="1"/>
  <c r="O243" i="5"/>
  <c r="E243" i="10" s="1"/>
  <c r="H243" i="5"/>
  <c r="V243" i="10" s="1"/>
  <c r="F243" i="5"/>
  <c r="T243" i="10" s="1"/>
  <c r="U242" i="5"/>
  <c r="G242" i="10" s="1"/>
  <c r="T242" i="5"/>
  <c r="R242" i="5"/>
  <c r="AB242" i="10" s="1"/>
  <c r="Q242" i="5"/>
  <c r="AA242" i="10" s="1"/>
  <c r="O242" i="5"/>
  <c r="E242" i="10" s="1"/>
  <c r="H242" i="5"/>
  <c r="V242" i="10" s="1"/>
  <c r="F242" i="5"/>
  <c r="U241" i="5"/>
  <c r="G241" i="10" s="1"/>
  <c r="T241" i="5"/>
  <c r="R241" i="5"/>
  <c r="AB241" i="10" s="1"/>
  <c r="Q241" i="5"/>
  <c r="AA241" i="10" s="1"/>
  <c r="O241" i="5"/>
  <c r="E241" i="10" s="1"/>
  <c r="H241" i="5"/>
  <c r="V241" i="10" s="1"/>
  <c r="F241" i="5"/>
  <c r="T241" i="10" s="1"/>
  <c r="U240" i="5"/>
  <c r="G240" i="10" s="1"/>
  <c r="T240" i="5"/>
  <c r="R240" i="5"/>
  <c r="AB240" i="10" s="1"/>
  <c r="Q240" i="5"/>
  <c r="AA240" i="10" s="1"/>
  <c r="O240" i="5"/>
  <c r="E240" i="10" s="1"/>
  <c r="H240" i="5"/>
  <c r="V240" i="10" s="1"/>
  <c r="F240" i="5"/>
  <c r="T240" i="10" s="1"/>
  <c r="U239" i="5"/>
  <c r="G239" i="10" s="1"/>
  <c r="T239" i="5"/>
  <c r="R239" i="5"/>
  <c r="AB239" i="10" s="1"/>
  <c r="Q239" i="5"/>
  <c r="AA239" i="10" s="1"/>
  <c r="O239" i="5"/>
  <c r="E239" i="10" s="1"/>
  <c r="H239" i="5"/>
  <c r="V239" i="10" s="1"/>
  <c r="F239" i="5"/>
  <c r="T239" i="10" s="1"/>
  <c r="U238" i="5"/>
  <c r="G238" i="10" s="1"/>
  <c r="T238" i="5"/>
  <c r="R238" i="5"/>
  <c r="AB238" i="10" s="1"/>
  <c r="Q238" i="5"/>
  <c r="AA238" i="10" s="1"/>
  <c r="O238" i="5"/>
  <c r="E238" i="10" s="1"/>
  <c r="H238" i="5"/>
  <c r="V238" i="10" s="1"/>
  <c r="F238" i="5"/>
  <c r="T238" i="10" s="1"/>
  <c r="U237" i="5"/>
  <c r="G237" i="10" s="1"/>
  <c r="T237" i="5"/>
  <c r="R237" i="5"/>
  <c r="AB237" i="10" s="1"/>
  <c r="Q237" i="5"/>
  <c r="AA237" i="10" s="1"/>
  <c r="O237" i="5"/>
  <c r="E237" i="10" s="1"/>
  <c r="H237" i="5"/>
  <c r="V237" i="10" s="1"/>
  <c r="F237" i="5"/>
  <c r="T237" i="10" s="1"/>
  <c r="U236" i="5"/>
  <c r="G236" i="10" s="1"/>
  <c r="T236" i="5"/>
  <c r="R236" i="5"/>
  <c r="AB236" i="10" s="1"/>
  <c r="Q236" i="5"/>
  <c r="AA236" i="10" s="1"/>
  <c r="O236" i="5"/>
  <c r="E236" i="10" s="1"/>
  <c r="H236" i="5"/>
  <c r="V236" i="10" s="1"/>
  <c r="F236" i="5"/>
  <c r="T236" i="10" s="1"/>
  <c r="U235" i="5"/>
  <c r="G235" i="10" s="1"/>
  <c r="T235" i="5"/>
  <c r="R235" i="5"/>
  <c r="AB235" i="10" s="1"/>
  <c r="Q235" i="5"/>
  <c r="AA235" i="10" s="1"/>
  <c r="O235" i="5"/>
  <c r="E235" i="10" s="1"/>
  <c r="H235" i="5"/>
  <c r="V235" i="10" s="1"/>
  <c r="F235" i="5"/>
  <c r="T235" i="10" s="1"/>
  <c r="U234" i="5"/>
  <c r="G234" i="10" s="1"/>
  <c r="T234" i="5"/>
  <c r="R234" i="5"/>
  <c r="AB234" i="10" s="1"/>
  <c r="Q234" i="5"/>
  <c r="AA234" i="10" s="1"/>
  <c r="O234" i="5"/>
  <c r="E234" i="10" s="1"/>
  <c r="H234" i="5"/>
  <c r="V234" i="10" s="1"/>
  <c r="F234" i="5"/>
  <c r="U233" i="5"/>
  <c r="G233" i="10" s="1"/>
  <c r="T233" i="5"/>
  <c r="R233" i="5"/>
  <c r="AB233" i="10" s="1"/>
  <c r="Q233" i="5"/>
  <c r="AA233" i="10" s="1"/>
  <c r="O233" i="5"/>
  <c r="E233" i="10" s="1"/>
  <c r="H233" i="5"/>
  <c r="V233" i="10" s="1"/>
  <c r="F233" i="5"/>
  <c r="T233" i="10" s="1"/>
  <c r="U232" i="5"/>
  <c r="G232" i="10" s="1"/>
  <c r="T232" i="5"/>
  <c r="R232" i="5"/>
  <c r="AB232" i="10" s="1"/>
  <c r="Q232" i="5"/>
  <c r="AA232" i="10" s="1"/>
  <c r="O232" i="5"/>
  <c r="E232" i="10" s="1"/>
  <c r="H232" i="5"/>
  <c r="V232" i="10" s="1"/>
  <c r="U231" i="5"/>
  <c r="G231" i="10" s="1"/>
  <c r="T231" i="5"/>
  <c r="R231" i="5"/>
  <c r="AB231" i="10" s="1"/>
  <c r="Q231" i="5"/>
  <c r="AA231" i="10" s="1"/>
  <c r="O231" i="5"/>
  <c r="E231" i="10" s="1"/>
  <c r="H231" i="5"/>
  <c r="V231" i="10" s="1"/>
  <c r="F231" i="5"/>
  <c r="U230" i="5"/>
  <c r="G230" i="10" s="1"/>
  <c r="T230" i="5"/>
  <c r="R230" i="5"/>
  <c r="AB230" i="10" s="1"/>
  <c r="Q230" i="5"/>
  <c r="AA230" i="10" s="1"/>
  <c r="O230" i="5"/>
  <c r="E230" i="10" s="1"/>
  <c r="H230" i="5"/>
  <c r="V230" i="10" s="1"/>
  <c r="F230" i="5"/>
  <c r="T230" i="10" s="1"/>
  <c r="U229" i="5"/>
  <c r="G229" i="10" s="1"/>
  <c r="T229" i="5"/>
  <c r="R229" i="5"/>
  <c r="AB229" i="10" s="1"/>
  <c r="Q229" i="5"/>
  <c r="AA229" i="10" s="1"/>
  <c r="O229" i="5"/>
  <c r="E229" i="10" s="1"/>
  <c r="H229" i="5"/>
  <c r="V229" i="10" s="1"/>
  <c r="F229" i="5"/>
  <c r="T229" i="10" s="1"/>
  <c r="U228" i="5"/>
  <c r="G228" i="10" s="1"/>
  <c r="T228" i="5"/>
  <c r="R228" i="5"/>
  <c r="AB228" i="10" s="1"/>
  <c r="Q228" i="5"/>
  <c r="AA228" i="10" s="1"/>
  <c r="O228" i="5"/>
  <c r="E228" i="10" s="1"/>
  <c r="H228" i="5"/>
  <c r="V228" i="10" s="1"/>
  <c r="F228" i="5"/>
  <c r="T228" i="10" s="1"/>
  <c r="U227" i="5"/>
  <c r="G227" i="10" s="1"/>
  <c r="T227" i="5"/>
  <c r="R227" i="5"/>
  <c r="AB227" i="10" s="1"/>
  <c r="Q227" i="5"/>
  <c r="AA227" i="10" s="1"/>
  <c r="O227" i="5"/>
  <c r="E227" i="10" s="1"/>
  <c r="H227" i="5"/>
  <c r="V227" i="10" s="1"/>
  <c r="F227" i="5"/>
  <c r="T227" i="10" s="1"/>
  <c r="U226" i="5"/>
  <c r="G226" i="10" s="1"/>
  <c r="T226" i="5"/>
  <c r="R226" i="5"/>
  <c r="AB226" i="10" s="1"/>
  <c r="Q226" i="5"/>
  <c r="AA226" i="10" s="1"/>
  <c r="O226" i="5"/>
  <c r="E226" i="10" s="1"/>
  <c r="H226" i="5"/>
  <c r="V226" i="10" s="1"/>
  <c r="F226" i="5"/>
  <c r="T226" i="10" s="1"/>
  <c r="U225" i="5"/>
  <c r="G225" i="10" s="1"/>
  <c r="T225" i="5"/>
  <c r="R225" i="5"/>
  <c r="AB225" i="10" s="1"/>
  <c r="Q225" i="5"/>
  <c r="AA225" i="10" s="1"/>
  <c r="O225" i="5"/>
  <c r="E225" i="10" s="1"/>
  <c r="H225" i="5"/>
  <c r="V225" i="10" s="1"/>
  <c r="F225" i="5"/>
  <c r="T225" i="10" s="1"/>
  <c r="U224" i="5"/>
  <c r="G224" i="10" s="1"/>
  <c r="T224" i="5"/>
  <c r="R224" i="5"/>
  <c r="AB224" i="10" s="1"/>
  <c r="Q224" i="5"/>
  <c r="AA224" i="10" s="1"/>
  <c r="O224" i="5"/>
  <c r="E224" i="10" s="1"/>
  <c r="H224" i="5"/>
  <c r="V224" i="10" s="1"/>
  <c r="F224" i="5"/>
  <c r="T224" i="10" s="1"/>
  <c r="U223" i="5"/>
  <c r="G223" i="10" s="1"/>
  <c r="T223" i="5"/>
  <c r="R223" i="5"/>
  <c r="AB223" i="10" s="1"/>
  <c r="Q223" i="5"/>
  <c r="AA223" i="10" s="1"/>
  <c r="O223" i="5"/>
  <c r="E223" i="10" s="1"/>
  <c r="H223" i="5"/>
  <c r="V223" i="10" s="1"/>
  <c r="F223" i="5"/>
  <c r="U222" i="5"/>
  <c r="G222" i="10" s="1"/>
  <c r="T222" i="5"/>
  <c r="R222" i="5"/>
  <c r="AB222" i="10" s="1"/>
  <c r="Q222" i="5"/>
  <c r="AA222" i="10" s="1"/>
  <c r="O222" i="5"/>
  <c r="E222" i="10" s="1"/>
  <c r="H222" i="5"/>
  <c r="V222" i="10" s="1"/>
  <c r="F222" i="5"/>
  <c r="T222" i="10" s="1"/>
  <c r="U221" i="5"/>
  <c r="G221" i="10" s="1"/>
  <c r="T221" i="5"/>
  <c r="R221" i="5"/>
  <c r="AB221" i="10" s="1"/>
  <c r="Q221" i="5"/>
  <c r="AA221" i="10" s="1"/>
  <c r="O221" i="5"/>
  <c r="E221" i="10" s="1"/>
  <c r="H221" i="5"/>
  <c r="V221" i="10" s="1"/>
  <c r="F221" i="5"/>
  <c r="T221" i="10" s="1"/>
  <c r="U220" i="5"/>
  <c r="G220" i="10" s="1"/>
  <c r="T220" i="5"/>
  <c r="R220" i="5"/>
  <c r="AB220" i="10" s="1"/>
  <c r="Q220" i="5"/>
  <c r="AA220" i="10" s="1"/>
  <c r="O220" i="5"/>
  <c r="E220" i="10" s="1"/>
  <c r="H220" i="5"/>
  <c r="V220" i="10" s="1"/>
  <c r="F220" i="5"/>
  <c r="U219" i="5"/>
  <c r="G219" i="10" s="1"/>
  <c r="T219" i="5"/>
  <c r="R219" i="5"/>
  <c r="AB219" i="10" s="1"/>
  <c r="Q219" i="5"/>
  <c r="AA219" i="10" s="1"/>
  <c r="O219" i="5"/>
  <c r="E219" i="10" s="1"/>
  <c r="H219" i="5"/>
  <c r="V219" i="10" s="1"/>
  <c r="F219" i="5"/>
  <c r="T219" i="10" s="1"/>
  <c r="U218" i="5"/>
  <c r="G218" i="10" s="1"/>
  <c r="T218" i="5"/>
  <c r="R218" i="5"/>
  <c r="AB218" i="10" s="1"/>
  <c r="Q218" i="5"/>
  <c r="AA218" i="10" s="1"/>
  <c r="O218" i="5"/>
  <c r="E218" i="10" s="1"/>
  <c r="J218" i="5"/>
  <c r="A218" i="10" s="1"/>
  <c r="U217" i="5"/>
  <c r="G217" i="10" s="1"/>
  <c r="T217" i="5"/>
  <c r="R217" i="5"/>
  <c r="AB217" i="10" s="1"/>
  <c r="Q217" i="5"/>
  <c r="AA217" i="10" s="1"/>
  <c r="O217" i="5"/>
  <c r="E217" i="10" s="1"/>
  <c r="H217" i="5"/>
  <c r="V217" i="10" s="1"/>
  <c r="F217" i="5"/>
  <c r="U216" i="5"/>
  <c r="G216" i="10" s="1"/>
  <c r="T216" i="5"/>
  <c r="R216" i="5"/>
  <c r="AB216" i="10" s="1"/>
  <c r="Q216" i="5"/>
  <c r="AA216" i="10" s="1"/>
  <c r="O216" i="5"/>
  <c r="E216" i="10" s="1"/>
  <c r="H216" i="5"/>
  <c r="V216" i="10" s="1"/>
  <c r="F216" i="5"/>
  <c r="T216" i="10" s="1"/>
  <c r="U215" i="5"/>
  <c r="G215" i="10" s="1"/>
  <c r="T215" i="5"/>
  <c r="R215" i="5"/>
  <c r="AB215" i="10" s="1"/>
  <c r="Q215" i="5"/>
  <c r="AA215" i="10" s="1"/>
  <c r="O215" i="5"/>
  <c r="E215" i="10" s="1"/>
  <c r="H215" i="5"/>
  <c r="V215" i="10" s="1"/>
  <c r="F215" i="5"/>
  <c r="T215" i="10" s="1"/>
  <c r="U214" i="5"/>
  <c r="G214" i="10" s="1"/>
  <c r="T214" i="5"/>
  <c r="R214" i="5"/>
  <c r="AB214" i="10" s="1"/>
  <c r="Q214" i="5"/>
  <c r="AA214" i="10" s="1"/>
  <c r="O214" i="5"/>
  <c r="E214" i="10" s="1"/>
  <c r="H214" i="5"/>
  <c r="V214" i="10" s="1"/>
  <c r="F214" i="5"/>
  <c r="T214" i="10" s="1"/>
  <c r="U213" i="5"/>
  <c r="G213" i="10" s="1"/>
  <c r="T213" i="5"/>
  <c r="R213" i="5"/>
  <c r="AB213" i="10" s="1"/>
  <c r="Q213" i="5"/>
  <c r="AA213" i="10" s="1"/>
  <c r="O213" i="5"/>
  <c r="E213" i="10" s="1"/>
  <c r="H213" i="5"/>
  <c r="V213" i="10" s="1"/>
  <c r="F213" i="5"/>
  <c r="T213" i="10" s="1"/>
  <c r="U212" i="5"/>
  <c r="G212" i="10" s="1"/>
  <c r="T212" i="5"/>
  <c r="R212" i="5"/>
  <c r="AB212" i="10" s="1"/>
  <c r="Q212" i="5"/>
  <c r="AA212" i="10" s="1"/>
  <c r="O212" i="5"/>
  <c r="E212" i="10" s="1"/>
  <c r="H212" i="5"/>
  <c r="V212" i="10" s="1"/>
  <c r="F212" i="5"/>
  <c r="U211" i="5"/>
  <c r="G211" i="10" s="1"/>
  <c r="T211" i="5"/>
  <c r="R211" i="5"/>
  <c r="AB211" i="10" s="1"/>
  <c r="Q211" i="5"/>
  <c r="AA211" i="10" s="1"/>
  <c r="O211" i="5"/>
  <c r="E211" i="10" s="1"/>
  <c r="H211" i="5"/>
  <c r="V211" i="10" s="1"/>
  <c r="F211" i="5"/>
  <c r="T211" i="10" s="1"/>
  <c r="U210" i="5"/>
  <c r="G210" i="10" s="1"/>
  <c r="T210" i="5"/>
  <c r="R210" i="5"/>
  <c r="AB210" i="10" s="1"/>
  <c r="Q210" i="5"/>
  <c r="AA210" i="10" s="1"/>
  <c r="O210" i="5"/>
  <c r="E210" i="10" s="1"/>
  <c r="H210" i="5"/>
  <c r="V210" i="10" s="1"/>
  <c r="F210" i="5"/>
  <c r="T210" i="10" s="1"/>
  <c r="U209" i="5"/>
  <c r="G209" i="10" s="1"/>
  <c r="T209" i="5"/>
  <c r="R209" i="5"/>
  <c r="AB209" i="10" s="1"/>
  <c r="Q209" i="5"/>
  <c r="AA209" i="10" s="1"/>
  <c r="O209" i="5"/>
  <c r="E209" i="10" s="1"/>
  <c r="H209" i="5"/>
  <c r="V209" i="10" s="1"/>
  <c r="F209" i="5"/>
  <c r="U208" i="5"/>
  <c r="G208" i="10" s="1"/>
  <c r="T208" i="5"/>
  <c r="R208" i="5"/>
  <c r="AB208" i="10" s="1"/>
  <c r="Q208" i="5"/>
  <c r="AA208" i="10" s="1"/>
  <c r="O208" i="5"/>
  <c r="E208" i="10" s="1"/>
  <c r="H208" i="5"/>
  <c r="V208" i="10" s="1"/>
  <c r="F208" i="5"/>
  <c r="T208" i="10" s="1"/>
  <c r="U207" i="5"/>
  <c r="G207" i="10" s="1"/>
  <c r="T207" i="5"/>
  <c r="R207" i="5"/>
  <c r="AB207" i="10" s="1"/>
  <c r="Q207" i="5"/>
  <c r="AA207" i="10" s="1"/>
  <c r="O207" i="5"/>
  <c r="E207" i="10" s="1"/>
  <c r="H207" i="5"/>
  <c r="V207" i="10" s="1"/>
  <c r="F207" i="5"/>
  <c r="T207" i="10" s="1"/>
  <c r="U206" i="5"/>
  <c r="G206" i="10" s="1"/>
  <c r="T206" i="5"/>
  <c r="R206" i="5"/>
  <c r="AB206" i="10" s="1"/>
  <c r="Q206" i="5"/>
  <c r="AA206" i="10" s="1"/>
  <c r="O206" i="5"/>
  <c r="E206" i="10" s="1"/>
  <c r="H206" i="5"/>
  <c r="V206" i="10" s="1"/>
  <c r="F206" i="5"/>
  <c r="T206" i="10" s="1"/>
  <c r="U205" i="5"/>
  <c r="G205" i="10" s="1"/>
  <c r="T205" i="5"/>
  <c r="R205" i="5"/>
  <c r="AB205" i="10" s="1"/>
  <c r="Q205" i="5"/>
  <c r="AA205" i="10" s="1"/>
  <c r="O205" i="5"/>
  <c r="E205" i="10" s="1"/>
  <c r="H205" i="5"/>
  <c r="V205" i="10" s="1"/>
  <c r="F205" i="5"/>
  <c r="T205" i="10" s="1"/>
  <c r="U204" i="5"/>
  <c r="G204" i="10" s="1"/>
  <c r="T204" i="5"/>
  <c r="R204" i="5"/>
  <c r="AB204" i="10" s="1"/>
  <c r="Q204" i="5"/>
  <c r="AA204" i="10" s="1"/>
  <c r="O204" i="5"/>
  <c r="E204" i="10" s="1"/>
  <c r="H204" i="5"/>
  <c r="V204" i="10" s="1"/>
  <c r="F204" i="5"/>
  <c r="U203" i="5"/>
  <c r="G203" i="10" s="1"/>
  <c r="T203" i="5"/>
  <c r="R203" i="5"/>
  <c r="AB203" i="10" s="1"/>
  <c r="Q203" i="5"/>
  <c r="AA203" i="10" s="1"/>
  <c r="O203" i="5"/>
  <c r="E203" i="10" s="1"/>
  <c r="H203" i="5"/>
  <c r="V203" i="10" s="1"/>
  <c r="F203" i="5"/>
  <c r="T203" i="10" s="1"/>
  <c r="U202" i="5"/>
  <c r="G202" i="10" s="1"/>
  <c r="T202" i="5"/>
  <c r="R202" i="5"/>
  <c r="AB202" i="10" s="1"/>
  <c r="Q202" i="5"/>
  <c r="AA202" i="10" s="1"/>
  <c r="O202" i="5"/>
  <c r="E202" i="10" s="1"/>
  <c r="H202" i="5"/>
  <c r="V202" i="10" s="1"/>
  <c r="F202" i="5"/>
  <c r="T202" i="10" s="1"/>
  <c r="U201" i="5"/>
  <c r="G201" i="10" s="1"/>
  <c r="T201" i="5"/>
  <c r="R201" i="5"/>
  <c r="AB201" i="10" s="1"/>
  <c r="Q201" i="5"/>
  <c r="AA201" i="10" s="1"/>
  <c r="O201" i="5"/>
  <c r="E201" i="10" s="1"/>
  <c r="H201" i="5"/>
  <c r="V201" i="10" s="1"/>
  <c r="F201" i="5"/>
  <c r="U200" i="5"/>
  <c r="G200" i="10" s="1"/>
  <c r="T200" i="5"/>
  <c r="R200" i="5"/>
  <c r="AB200" i="10" s="1"/>
  <c r="Q200" i="5"/>
  <c r="AA200" i="10" s="1"/>
  <c r="O200" i="5"/>
  <c r="E200" i="10" s="1"/>
  <c r="H200" i="5"/>
  <c r="V200" i="10" s="1"/>
  <c r="F200" i="5"/>
  <c r="T200" i="10" s="1"/>
  <c r="U199" i="5"/>
  <c r="G199" i="10" s="1"/>
  <c r="T199" i="5"/>
  <c r="R199" i="5"/>
  <c r="AB199" i="10" s="1"/>
  <c r="Q199" i="5"/>
  <c r="AA199" i="10" s="1"/>
  <c r="O199" i="5"/>
  <c r="E199" i="10" s="1"/>
  <c r="H199" i="5"/>
  <c r="V199" i="10" s="1"/>
  <c r="F199" i="5"/>
  <c r="T199" i="10" s="1"/>
  <c r="U198" i="5"/>
  <c r="G198" i="10" s="1"/>
  <c r="T198" i="5"/>
  <c r="R198" i="5"/>
  <c r="AB198" i="10" s="1"/>
  <c r="Q198" i="5"/>
  <c r="AA198" i="10" s="1"/>
  <c r="O198" i="5"/>
  <c r="E198" i="10" s="1"/>
  <c r="H198" i="5"/>
  <c r="V198" i="10" s="1"/>
  <c r="F198" i="5"/>
  <c r="T198" i="10" s="1"/>
  <c r="U197" i="5"/>
  <c r="G197" i="10" s="1"/>
  <c r="T197" i="5"/>
  <c r="R197" i="5"/>
  <c r="AB197" i="10" s="1"/>
  <c r="Q197" i="5"/>
  <c r="AA197" i="10" s="1"/>
  <c r="O197" i="5"/>
  <c r="E197" i="10" s="1"/>
  <c r="H197" i="5"/>
  <c r="V197" i="10" s="1"/>
  <c r="F197" i="5"/>
  <c r="T197" i="10" s="1"/>
  <c r="U196" i="5"/>
  <c r="G196" i="10" s="1"/>
  <c r="T196" i="5"/>
  <c r="R196" i="5"/>
  <c r="AB196" i="10" s="1"/>
  <c r="Q196" i="5"/>
  <c r="AA196" i="10" s="1"/>
  <c r="O196" i="5"/>
  <c r="E196" i="10" s="1"/>
  <c r="H196" i="5"/>
  <c r="V196" i="10" s="1"/>
  <c r="F196" i="5"/>
  <c r="U195" i="5"/>
  <c r="G195" i="10" s="1"/>
  <c r="T195" i="5"/>
  <c r="R195" i="5"/>
  <c r="AB195" i="10" s="1"/>
  <c r="Q195" i="5"/>
  <c r="AA195" i="10" s="1"/>
  <c r="O195" i="5"/>
  <c r="E195" i="10" s="1"/>
  <c r="H195" i="5"/>
  <c r="V195" i="10" s="1"/>
  <c r="F195" i="5"/>
  <c r="T195" i="10" s="1"/>
  <c r="U194" i="5"/>
  <c r="G194" i="10" s="1"/>
  <c r="T194" i="5"/>
  <c r="R194" i="5"/>
  <c r="AB194" i="10" s="1"/>
  <c r="Q194" i="5"/>
  <c r="AA194" i="10" s="1"/>
  <c r="O194" i="5"/>
  <c r="E194" i="10" s="1"/>
  <c r="H194" i="5"/>
  <c r="V194" i="10" s="1"/>
  <c r="F194" i="5"/>
  <c r="T194" i="10" s="1"/>
  <c r="U193" i="5"/>
  <c r="G193" i="10" s="1"/>
  <c r="T193" i="5"/>
  <c r="R193" i="5"/>
  <c r="AB193" i="10" s="1"/>
  <c r="Q193" i="5"/>
  <c r="AA193" i="10" s="1"/>
  <c r="O193" i="5"/>
  <c r="E193" i="10" s="1"/>
  <c r="H193" i="5"/>
  <c r="V193" i="10" s="1"/>
  <c r="F193" i="5"/>
  <c r="U192" i="5"/>
  <c r="G192" i="10" s="1"/>
  <c r="T192" i="5"/>
  <c r="R192" i="5"/>
  <c r="AB192" i="10" s="1"/>
  <c r="Q192" i="5"/>
  <c r="AA192" i="10" s="1"/>
  <c r="O192" i="5"/>
  <c r="E192" i="10" s="1"/>
  <c r="H192" i="5"/>
  <c r="V192" i="10" s="1"/>
  <c r="F192" i="5"/>
  <c r="T192" i="10" s="1"/>
  <c r="U191" i="5"/>
  <c r="G191" i="10" s="1"/>
  <c r="T191" i="5"/>
  <c r="R191" i="5"/>
  <c r="AB191" i="10" s="1"/>
  <c r="Q191" i="5"/>
  <c r="AA191" i="10" s="1"/>
  <c r="O191" i="5"/>
  <c r="E191" i="10" s="1"/>
  <c r="H191" i="5"/>
  <c r="V191" i="10" s="1"/>
  <c r="F191" i="5"/>
  <c r="T191" i="10" s="1"/>
  <c r="U190" i="5"/>
  <c r="G190" i="10" s="1"/>
  <c r="T190" i="5"/>
  <c r="R190" i="5"/>
  <c r="AB190" i="10" s="1"/>
  <c r="Q190" i="5"/>
  <c r="AA190" i="10" s="1"/>
  <c r="O190" i="5"/>
  <c r="E190" i="10" s="1"/>
  <c r="H190" i="5"/>
  <c r="V190" i="10" s="1"/>
  <c r="F190" i="5"/>
  <c r="T190" i="10" s="1"/>
  <c r="U189" i="5"/>
  <c r="G189" i="10" s="1"/>
  <c r="T189" i="5"/>
  <c r="R189" i="5"/>
  <c r="AB189" i="10" s="1"/>
  <c r="Q189" i="5"/>
  <c r="AA189" i="10" s="1"/>
  <c r="O189" i="5"/>
  <c r="E189" i="10" s="1"/>
  <c r="H189" i="5"/>
  <c r="V189" i="10" s="1"/>
  <c r="F189" i="5"/>
  <c r="T189" i="10" s="1"/>
  <c r="U188" i="5"/>
  <c r="G188" i="10" s="1"/>
  <c r="T188" i="5"/>
  <c r="R188" i="5"/>
  <c r="AB188" i="10" s="1"/>
  <c r="Q188" i="5"/>
  <c r="AA188" i="10" s="1"/>
  <c r="O188" i="5"/>
  <c r="E188" i="10" s="1"/>
  <c r="H188" i="5"/>
  <c r="V188" i="10" s="1"/>
  <c r="F188" i="5"/>
  <c r="T188" i="10" s="1"/>
  <c r="U187" i="5"/>
  <c r="G187" i="10" s="1"/>
  <c r="T187" i="5"/>
  <c r="R187" i="5"/>
  <c r="AB187" i="10" s="1"/>
  <c r="Q187" i="5"/>
  <c r="AA187" i="10" s="1"/>
  <c r="O187" i="5"/>
  <c r="E187" i="10" s="1"/>
  <c r="H187" i="5"/>
  <c r="V187" i="10" s="1"/>
  <c r="F187" i="5"/>
  <c r="T187" i="10" s="1"/>
  <c r="U186" i="5"/>
  <c r="G186" i="10" s="1"/>
  <c r="T186" i="5"/>
  <c r="R186" i="5"/>
  <c r="AB186" i="10" s="1"/>
  <c r="Q186" i="5"/>
  <c r="AA186" i="10" s="1"/>
  <c r="O186" i="5"/>
  <c r="E186" i="10" s="1"/>
  <c r="H186" i="5"/>
  <c r="V186" i="10" s="1"/>
  <c r="F186" i="5"/>
  <c r="U185" i="5"/>
  <c r="G185" i="10" s="1"/>
  <c r="T185" i="5"/>
  <c r="R185" i="5"/>
  <c r="AB185" i="10" s="1"/>
  <c r="Q185" i="5"/>
  <c r="AA185" i="10" s="1"/>
  <c r="O185" i="5"/>
  <c r="E185" i="10" s="1"/>
  <c r="H185" i="5"/>
  <c r="V185" i="10" s="1"/>
  <c r="F185" i="5"/>
  <c r="U184" i="5"/>
  <c r="G184" i="10" s="1"/>
  <c r="T184" i="5"/>
  <c r="R184" i="5"/>
  <c r="AB184" i="10" s="1"/>
  <c r="Q184" i="5"/>
  <c r="AA184" i="10" s="1"/>
  <c r="O184" i="5"/>
  <c r="E184" i="10" s="1"/>
  <c r="H184" i="5"/>
  <c r="V184" i="10" s="1"/>
  <c r="F184" i="5"/>
  <c r="T184" i="10" s="1"/>
  <c r="U183" i="5"/>
  <c r="G183" i="10" s="1"/>
  <c r="T183" i="5"/>
  <c r="R183" i="5"/>
  <c r="AB183" i="10" s="1"/>
  <c r="Q183" i="5"/>
  <c r="AA183" i="10" s="1"/>
  <c r="O183" i="5"/>
  <c r="E183" i="10" s="1"/>
  <c r="H183" i="5"/>
  <c r="V183" i="10" s="1"/>
  <c r="F183" i="5"/>
  <c r="T183" i="10" s="1"/>
  <c r="U182" i="5"/>
  <c r="G182" i="10" s="1"/>
  <c r="T182" i="5"/>
  <c r="R182" i="5"/>
  <c r="AB182" i="10" s="1"/>
  <c r="Q182" i="5"/>
  <c r="AA182" i="10" s="1"/>
  <c r="O182" i="5"/>
  <c r="E182" i="10" s="1"/>
  <c r="H182" i="5"/>
  <c r="V182" i="10" s="1"/>
  <c r="F182" i="5"/>
  <c r="T182" i="10" s="1"/>
  <c r="U181" i="5"/>
  <c r="G181" i="10" s="1"/>
  <c r="T181" i="5"/>
  <c r="R181" i="5"/>
  <c r="AB181" i="10" s="1"/>
  <c r="Q181" i="5"/>
  <c r="AA181" i="10" s="1"/>
  <c r="O181" i="5"/>
  <c r="E181" i="10" s="1"/>
  <c r="H181" i="5"/>
  <c r="V181" i="10" s="1"/>
  <c r="F181" i="5"/>
  <c r="T181" i="10" s="1"/>
  <c r="U180" i="5"/>
  <c r="G180" i="10" s="1"/>
  <c r="T180" i="5"/>
  <c r="R180" i="5"/>
  <c r="AB180" i="10" s="1"/>
  <c r="Q180" i="5"/>
  <c r="AA180" i="10" s="1"/>
  <c r="O180" i="5"/>
  <c r="E180" i="10" s="1"/>
  <c r="H180" i="5"/>
  <c r="V180" i="10" s="1"/>
  <c r="F180" i="5"/>
  <c r="T180" i="10" s="1"/>
  <c r="U179" i="5"/>
  <c r="G179" i="10" s="1"/>
  <c r="T179" i="5"/>
  <c r="R179" i="5"/>
  <c r="AB179" i="10" s="1"/>
  <c r="Q179" i="5"/>
  <c r="AA179" i="10" s="1"/>
  <c r="O179" i="5"/>
  <c r="E179" i="10" s="1"/>
  <c r="H179" i="5"/>
  <c r="V179" i="10" s="1"/>
  <c r="F179" i="5"/>
  <c r="T179" i="10" s="1"/>
  <c r="U178" i="5"/>
  <c r="G178" i="10" s="1"/>
  <c r="T178" i="5"/>
  <c r="R178" i="5"/>
  <c r="AB178" i="10" s="1"/>
  <c r="Q178" i="5"/>
  <c r="AA178" i="10" s="1"/>
  <c r="H178" i="5"/>
  <c r="V178" i="10" s="1"/>
  <c r="F178" i="5"/>
  <c r="T178" i="10" s="1"/>
  <c r="U177" i="5"/>
  <c r="G177" i="10" s="1"/>
  <c r="T177" i="5"/>
  <c r="R177" i="5"/>
  <c r="AB177" i="10" s="1"/>
  <c r="Q177" i="5"/>
  <c r="AA177" i="10" s="1"/>
  <c r="O177" i="5"/>
  <c r="E177" i="10" s="1"/>
  <c r="H177" i="5"/>
  <c r="V177" i="10" s="1"/>
  <c r="F177" i="5"/>
  <c r="T177" i="10" s="1"/>
  <c r="U176" i="5"/>
  <c r="G176" i="10" s="1"/>
  <c r="T176" i="5"/>
  <c r="R176" i="5"/>
  <c r="AB176" i="10" s="1"/>
  <c r="Q176" i="5"/>
  <c r="AA176" i="10" s="1"/>
  <c r="O176" i="5"/>
  <c r="E176" i="10" s="1"/>
  <c r="H176" i="5"/>
  <c r="V176" i="10" s="1"/>
  <c r="F176" i="5"/>
  <c r="T176" i="10" s="1"/>
  <c r="U175" i="5"/>
  <c r="G175" i="10" s="1"/>
  <c r="T175" i="5"/>
  <c r="R175" i="5"/>
  <c r="AB175" i="10" s="1"/>
  <c r="Q175" i="5"/>
  <c r="AA175" i="10" s="1"/>
  <c r="O175" i="5"/>
  <c r="E175" i="10" s="1"/>
  <c r="H175" i="5"/>
  <c r="V175" i="10" s="1"/>
  <c r="F175" i="5"/>
  <c r="T175" i="10" s="1"/>
  <c r="U174" i="5"/>
  <c r="G174" i="10" s="1"/>
  <c r="T174" i="5"/>
  <c r="R174" i="5"/>
  <c r="AB174" i="10" s="1"/>
  <c r="Q174" i="5"/>
  <c r="AA174" i="10" s="1"/>
  <c r="O174" i="5"/>
  <c r="E174" i="10" s="1"/>
  <c r="H174" i="5"/>
  <c r="V174" i="10" s="1"/>
  <c r="F174" i="5"/>
  <c r="T174" i="10" s="1"/>
  <c r="U173" i="5"/>
  <c r="G173" i="10" s="1"/>
  <c r="T173" i="5"/>
  <c r="R173" i="5"/>
  <c r="AB173" i="10" s="1"/>
  <c r="Q173" i="5"/>
  <c r="AA173" i="10" s="1"/>
  <c r="O173" i="5"/>
  <c r="E173" i="10" s="1"/>
  <c r="H173" i="5"/>
  <c r="V173" i="10" s="1"/>
  <c r="F173" i="5"/>
  <c r="T173" i="10" s="1"/>
  <c r="U172" i="5"/>
  <c r="G172" i="10" s="1"/>
  <c r="T172" i="5"/>
  <c r="R172" i="5"/>
  <c r="AB172" i="10" s="1"/>
  <c r="Q172" i="5"/>
  <c r="AA172" i="10" s="1"/>
  <c r="O172" i="5"/>
  <c r="E172" i="10" s="1"/>
  <c r="H172" i="5"/>
  <c r="V172" i="10" s="1"/>
  <c r="F172" i="5"/>
  <c r="U171" i="5"/>
  <c r="G171" i="10" s="1"/>
  <c r="T171" i="5"/>
  <c r="R171" i="5"/>
  <c r="AB171" i="10" s="1"/>
  <c r="Q171" i="5"/>
  <c r="AA171" i="10" s="1"/>
  <c r="O171" i="5"/>
  <c r="E171" i="10" s="1"/>
  <c r="H171" i="5"/>
  <c r="V171" i="10" s="1"/>
  <c r="F171" i="5"/>
  <c r="T171" i="10" s="1"/>
  <c r="U170" i="5"/>
  <c r="G170" i="10" s="1"/>
  <c r="T170" i="5"/>
  <c r="R170" i="5"/>
  <c r="AB170" i="10" s="1"/>
  <c r="Q170" i="5"/>
  <c r="AA170" i="10" s="1"/>
  <c r="O170" i="5"/>
  <c r="E170" i="10" s="1"/>
  <c r="H170" i="5"/>
  <c r="V170" i="10" s="1"/>
  <c r="F170" i="5"/>
  <c r="T170" i="10" s="1"/>
  <c r="U169" i="5"/>
  <c r="G169" i="10" s="1"/>
  <c r="T169" i="5"/>
  <c r="R169" i="5"/>
  <c r="AB169" i="10" s="1"/>
  <c r="Q169" i="5"/>
  <c r="AA169" i="10" s="1"/>
  <c r="O169" i="5"/>
  <c r="E169" i="10" s="1"/>
  <c r="H169" i="5"/>
  <c r="V169" i="10" s="1"/>
  <c r="F169" i="5"/>
  <c r="T169" i="10" s="1"/>
  <c r="U168" i="5"/>
  <c r="G168" i="10" s="1"/>
  <c r="T168" i="5"/>
  <c r="R168" i="5"/>
  <c r="AB168" i="10" s="1"/>
  <c r="Q168" i="5"/>
  <c r="AA168" i="10" s="1"/>
  <c r="O168" i="5"/>
  <c r="E168" i="10" s="1"/>
  <c r="H168" i="5"/>
  <c r="V168" i="10" s="1"/>
  <c r="F168" i="5"/>
  <c r="T168" i="10" s="1"/>
  <c r="U167" i="5"/>
  <c r="G167" i="10" s="1"/>
  <c r="T167" i="5"/>
  <c r="R167" i="5"/>
  <c r="AB167" i="10" s="1"/>
  <c r="Q167" i="5"/>
  <c r="AA167" i="10" s="1"/>
  <c r="O167" i="5"/>
  <c r="E167" i="10" s="1"/>
  <c r="H167" i="5"/>
  <c r="V167" i="10" s="1"/>
  <c r="F167" i="5"/>
  <c r="T167" i="10" s="1"/>
  <c r="U166" i="5"/>
  <c r="G166" i="10" s="1"/>
  <c r="T166" i="5"/>
  <c r="R166" i="5"/>
  <c r="AB166" i="10" s="1"/>
  <c r="Q166" i="5"/>
  <c r="AA166" i="10" s="1"/>
  <c r="O166" i="5"/>
  <c r="E166" i="10" s="1"/>
  <c r="H166" i="5"/>
  <c r="V166" i="10" s="1"/>
  <c r="F166" i="5"/>
  <c r="T166" i="10" s="1"/>
  <c r="U165" i="5"/>
  <c r="G165" i="10" s="1"/>
  <c r="T165" i="5"/>
  <c r="R165" i="5"/>
  <c r="AB165" i="10" s="1"/>
  <c r="Q165" i="5"/>
  <c r="AA165" i="10" s="1"/>
  <c r="O165" i="5"/>
  <c r="E165" i="10" s="1"/>
  <c r="H165" i="5"/>
  <c r="V165" i="10" s="1"/>
  <c r="F165" i="5"/>
  <c r="T165" i="10" s="1"/>
  <c r="U164" i="5"/>
  <c r="G164" i="10" s="1"/>
  <c r="T164" i="5"/>
  <c r="R164" i="5"/>
  <c r="AB164" i="10" s="1"/>
  <c r="Q164" i="5"/>
  <c r="AA164" i="10" s="1"/>
  <c r="O164" i="5"/>
  <c r="E164" i="10" s="1"/>
  <c r="H164" i="5"/>
  <c r="V164" i="10" s="1"/>
  <c r="F164" i="5"/>
  <c r="T164" i="10" s="1"/>
  <c r="U163" i="5"/>
  <c r="G163" i="10" s="1"/>
  <c r="T163" i="5"/>
  <c r="R163" i="5"/>
  <c r="AB163" i="10" s="1"/>
  <c r="Q163" i="5"/>
  <c r="AA163" i="10" s="1"/>
  <c r="O163" i="5"/>
  <c r="E163" i="10" s="1"/>
  <c r="H163" i="5"/>
  <c r="V163" i="10" s="1"/>
  <c r="F163" i="5"/>
  <c r="T163" i="10" s="1"/>
  <c r="U162" i="5"/>
  <c r="G162" i="10" s="1"/>
  <c r="T162" i="5"/>
  <c r="R162" i="5"/>
  <c r="AB162" i="10" s="1"/>
  <c r="Q162" i="5"/>
  <c r="AA162" i="10" s="1"/>
  <c r="O162" i="5"/>
  <c r="E162" i="10" s="1"/>
  <c r="H162" i="5"/>
  <c r="V162" i="10" s="1"/>
  <c r="F162" i="5"/>
  <c r="U161" i="5"/>
  <c r="G161" i="10" s="1"/>
  <c r="T161" i="5"/>
  <c r="R161" i="5"/>
  <c r="AB161" i="10" s="1"/>
  <c r="Q161" i="5"/>
  <c r="AA161" i="10" s="1"/>
  <c r="O161" i="5"/>
  <c r="E161" i="10" s="1"/>
  <c r="H161" i="5"/>
  <c r="V161" i="10" s="1"/>
  <c r="F161" i="5"/>
  <c r="T161" i="10" s="1"/>
  <c r="U160" i="5"/>
  <c r="G160" i="10" s="1"/>
  <c r="T160" i="5"/>
  <c r="R160" i="5"/>
  <c r="AB160" i="10" s="1"/>
  <c r="Q160" i="5"/>
  <c r="AA160" i="10" s="1"/>
  <c r="O160" i="5"/>
  <c r="E160" i="10" s="1"/>
  <c r="H160" i="5"/>
  <c r="V160" i="10" s="1"/>
  <c r="F160" i="5"/>
  <c r="T160" i="10" s="1"/>
  <c r="U159" i="5"/>
  <c r="G159" i="10" s="1"/>
  <c r="T159" i="5"/>
  <c r="R159" i="5"/>
  <c r="AB159" i="10" s="1"/>
  <c r="Q159" i="5"/>
  <c r="AA159" i="10" s="1"/>
  <c r="O159" i="5"/>
  <c r="E159" i="10" s="1"/>
  <c r="H159" i="5"/>
  <c r="V159" i="10" s="1"/>
  <c r="F159" i="5"/>
  <c r="T159" i="10" s="1"/>
  <c r="U158" i="5"/>
  <c r="G158" i="10" s="1"/>
  <c r="T158" i="5"/>
  <c r="R158" i="5"/>
  <c r="AB158" i="10" s="1"/>
  <c r="Q158" i="5"/>
  <c r="AA158" i="10" s="1"/>
  <c r="O158" i="5"/>
  <c r="E158" i="10" s="1"/>
  <c r="H158" i="5"/>
  <c r="V158" i="10" s="1"/>
  <c r="F158" i="5"/>
  <c r="T158" i="10" s="1"/>
  <c r="U157" i="5"/>
  <c r="G157" i="10" s="1"/>
  <c r="T157" i="5"/>
  <c r="R157" i="5"/>
  <c r="AB157" i="10" s="1"/>
  <c r="Q157" i="5"/>
  <c r="AA157" i="10" s="1"/>
  <c r="O157" i="5"/>
  <c r="E157" i="10" s="1"/>
  <c r="H157" i="5"/>
  <c r="V157" i="10" s="1"/>
  <c r="F157" i="5"/>
  <c r="T157" i="10" s="1"/>
  <c r="U156" i="5"/>
  <c r="G156" i="10" s="1"/>
  <c r="T156" i="5"/>
  <c r="R156" i="5"/>
  <c r="AB156" i="10" s="1"/>
  <c r="Q156" i="5"/>
  <c r="AA156" i="10" s="1"/>
  <c r="O156" i="5"/>
  <c r="E156" i="10" s="1"/>
  <c r="H156" i="5"/>
  <c r="V156" i="10" s="1"/>
  <c r="F156" i="5"/>
  <c r="T156" i="10" s="1"/>
  <c r="U155" i="5"/>
  <c r="G155" i="10" s="1"/>
  <c r="T155" i="5"/>
  <c r="R155" i="5"/>
  <c r="AB155" i="10" s="1"/>
  <c r="Q155" i="5"/>
  <c r="AA155" i="10" s="1"/>
  <c r="O155" i="5"/>
  <c r="E155" i="10" s="1"/>
  <c r="H155" i="5"/>
  <c r="V155" i="10" s="1"/>
  <c r="F155" i="5"/>
  <c r="T155" i="10" s="1"/>
  <c r="U154" i="5"/>
  <c r="G154" i="10" s="1"/>
  <c r="T154" i="5"/>
  <c r="R154" i="5"/>
  <c r="AB154" i="10" s="1"/>
  <c r="Q154" i="5"/>
  <c r="AA154" i="10" s="1"/>
  <c r="O154" i="5"/>
  <c r="E154" i="10" s="1"/>
  <c r="H154" i="5"/>
  <c r="V154" i="10" s="1"/>
  <c r="F154" i="5"/>
  <c r="U153" i="5"/>
  <c r="G153" i="10" s="1"/>
  <c r="T153" i="5"/>
  <c r="R153" i="5"/>
  <c r="AB153" i="10" s="1"/>
  <c r="Q153" i="5"/>
  <c r="AA153" i="10" s="1"/>
  <c r="O153" i="5"/>
  <c r="E153" i="10" s="1"/>
  <c r="H153" i="5"/>
  <c r="V153" i="10" s="1"/>
  <c r="F153" i="5"/>
  <c r="T153" i="10" s="1"/>
  <c r="U152" i="5"/>
  <c r="G152" i="10" s="1"/>
  <c r="T152" i="5"/>
  <c r="R152" i="5"/>
  <c r="AB152" i="10" s="1"/>
  <c r="Q152" i="5"/>
  <c r="AA152" i="10" s="1"/>
  <c r="O152" i="5"/>
  <c r="E152" i="10" s="1"/>
  <c r="H152" i="5"/>
  <c r="V152" i="10" s="1"/>
  <c r="F152" i="5"/>
  <c r="T152" i="10" s="1"/>
  <c r="U151" i="5"/>
  <c r="G151" i="10" s="1"/>
  <c r="T151" i="5"/>
  <c r="R151" i="5"/>
  <c r="AB151" i="10" s="1"/>
  <c r="Q151" i="5"/>
  <c r="AA151" i="10" s="1"/>
  <c r="O151" i="5"/>
  <c r="E151" i="10" s="1"/>
  <c r="H151" i="5"/>
  <c r="V151" i="10" s="1"/>
  <c r="F151" i="5"/>
  <c r="T151" i="10" s="1"/>
  <c r="U150" i="5"/>
  <c r="G150" i="10" s="1"/>
  <c r="T150" i="5"/>
  <c r="R150" i="5"/>
  <c r="AB150" i="10" s="1"/>
  <c r="Q150" i="5"/>
  <c r="AA150" i="10" s="1"/>
  <c r="O150" i="5"/>
  <c r="E150" i="10" s="1"/>
  <c r="H150" i="5"/>
  <c r="V150" i="10" s="1"/>
  <c r="F150" i="5"/>
  <c r="T150" i="10" s="1"/>
  <c r="U149" i="5"/>
  <c r="G149" i="10" s="1"/>
  <c r="T149" i="5"/>
  <c r="R149" i="5"/>
  <c r="AB149" i="10" s="1"/>
  <c r="Q149" i="5"/>
  <c r="AA149" i="10" s="1"/>
  <c r="O149" i="5"/>
  <c r="E149" i="10" s="1"/>
  <c r="H149" i="5"/>
  <c r="V149" i="10" s="1"/>
  <c r="F149" i="5"/>
  <c r="T149" i="10" s="1"/>
  <c r="U148" i="5"/>
  <c r="G148" i="10" s="1"/>
  <c r="T148" i="5"/>
  <c r="R148" i="5"/>
  <c r="AB148" i="10" s="1"/>
  <c r="Q148" i="5"/>
  <c r="AA148" i="10" s="1"/>
  <c r="O148" i="5"/>
  <c r="E148" i="10" s="1"/>
  <c r="H148" i="5"/>
  <c r="V148" i="10" s="1"/>
  <c r="F148" i="5"/>
  <c r="T148" i="10" s="1"/>
  <c r="U147" i="5"/>
  <c r="G147" i="10" s="1"/>
  <c r="T147" i="5"/>
  <c r="R147" i="5"/>
  <c r="AB147" i="10" s="1"/>
  <c r="Q147" i="5"/>
  <c r="AA147" i="10" s="1"/>
  <c r="O147" i="5"/>
  <c r="E147" i="10" s="1"/>
  <c r="H147" i="5"/>
  <c r="V147" i="10" s="1"/>
  <c r="F147" i="5"/>
  <c r="T147" i="10" s="1"/>
  <c r="U146" i="5"/>
  <c r="G146" i="10" s="1"/>
  <c r="T146" i="5"/>
  <c r="R146" i="5"/>
  <c r="AB146" i="10" s="1"/>
  <c r="Q146" i="5"/>
  <c r="AA146" i="10" s="1"/>
  <c r="O146" i="5"/>
  <c r="E146" i="10" s="1"/>
  <c r="H146" i="5"/>
  <c r="V146" i="10" s="1"/>
  <c r="F146" i="5"/>
  <c r="U145" i="5"/>
  <c r="G145" i="10" s="1"/>
  <c r="T145" i="5"/>
  <c r="R145" i="5"/>
  <c r="AB145" i="10" s="1"/>
  <c r="Q145" i="5"/>
  <c r="AA145" i="10" s="1"/>
  <c r="O145" i="5"/>
  <c r="E145" i="10" s="1"/>
  <c r="H145" i="5"/>
  <c r="V145" i="10" s="1"/>
  <c r="F145" i="5"/>
  <c r="T145" i="10" s="1"/>
  <c r="U144" i="5"/>
  <c r="G144" i="10" s="1"/>
  <c r="T144" i="5"/>
  <c r="R144" i="5"/>
  <c r="AB144" i="10" s="1"/>
  <c r="Q144" i="5"/>
  <c r="AA144" i="10" s="1"/>
  <c r="O144" i="5"/>
  <c r="E144" i="10" s="1"/>
  <c r="H144" i="5"/>
  <c r="V144" i="10" s="1"/>
  <c r="F144" i="5"/>
  <c r="T144" i="10" s="1"/>
  <c r="U143" i="5"/>
  <c r="G143" i="10" s="1"/>
  <c r="T143" i="5"/>
  <c r="R143" i="5"/>
  <c r="AB143" i="10" s="1"/>
  <c r="Q143" i="5"/>
  <c r="AA143" i="10" s="1"/>
  <c r="O143" i="5"/>
  <c r="E143" i="10" s="1"/>
  <c r="H143" i="5"/>
  <c r="V143" i="10" s="1"/>
  <c r="F143" i="5"/>
  <c r="T143" i="10" s="1"/>
  <c r="U142" i="5"/>
  <c r="G142" i="10" s="1"/>
  <c r="T142" i="5"/>
  <c r="R142" i="5"/>
  <c r="AB142" i="10" s="1"/>
  <c r="Q142" i="5"/>
  <c r="AA142" i="10" s="1"/>
  <c r="O142" i="5"/>
  <c r="E142" i="10" s="1"/>
  <c r="H142" i="5"/>
  <c r="V142" i="10" s="1"/>
  <c r="F142" i="5"/>
  <c r="T142" i="10" s="1"/>
  <c r="U141" i="5"/>
  <c r="G141" i="10" s="1"/>
  <c r="T141" i="5"/>
  <c r="R141" i="5"/>
  <c r="AB141" i="10" s="1"/>
  <c r="Q141" i="5"/>
  <c r="AA141" i="10" s="1"/>
  <c r="O141" i="5"/>
  <c r="E141" i="10" s="1"/>
  <c r="H141" i="5"/>
  <c r="V141" i="10" s="1"/>
  <c r="F141" i="5"/>
  <c r="T141" i="10" s="1"/>
  <c r="U140" i="5"/>
  <c r="G140" i="10" s="1"/>
  <c r="T140" i="5"/>
  <c r="R140" i="5"/>
  <c r="AB140" i="10" s="1"/>
  <c r="Q140" i="5"/>
  <c r="AA140" i="10" s="1"/>
  <c r="O140" i="5"/>
  <c r="E140" i="10" s="1"/>
  <c r="H140" i="5"/>
  <c r="V140" i="10" s="1"/>
  <c r="F140" i="5"/>
  <c r="T140" i="10" s="1"/>
  <c r="U139" i="5"/>
  <c r="G139" i="10" s="1"/>
  <c r="T139" i="5"/>
  <c r="R139" i="5"/>
  <c r="AB139" i="10" s="1"/>
  <c r="Q139" i="5"/>
  <c r="AA139" i="10" s="1"/>
  <c r="O139" i="5"/>
  <c r="E139" i="10" s="1"/>
  <c r="H139" i="5"/>
  <c r="V139" i="10" s="1"/>
  <c r="F139" i="5"/>
  <c r="T139" i="10" s="1"/>
  <c r="U138" i="5"/>
  <c r="G138" i="10" s="1"/>
  <c r="T138" i="5"/>
  <c r="R138" i="5"/>
  <c r="AB138" i="10" s="1"/>
  <c r="Q138" i="5"/>
  <c r="AA138" i="10" s="1"/>
  <c r="O138" i="5"/>
  <c r="E138" i="10" s="1"/>
  <c r="H138" i="5"/>
  <c r="V138" i="10" s="1"/>
  <c r="F138" i="5"/>
  <c r="U137" i="5"/>
  <c r="G137" i="10" s="1"/>
  <c r="T137" i="5"/>
  <c r="R137" i="5"/>
  <c r="AB137" i="10" s="1"/>
  <c r="Q137" i="5"/>
  <c r="AA137" i="10" s="1"/>
  <c r="O137" i="5"/>
  <c r="E137" i="10" s="1"/>
  <c r="H137" i="5"/>
  <c r="V137" i="10" s="1"/>
  <c r="F137" i="5"/>
  <c r="T137" i="10" s="1"/>
  <c r="U136" i="5"/>
  <c r="G136" i="10" s="1"/>
  <c r="T136" i="5"/>
  <c r="R136" i="5"/>
  <c r="AB136" i="10" s="1"/>
  <c r="Q136" i="5"/>
  <c r="AA136" i="10" s="1"/>
  <c r="O136" i="5"/>
  <c r="E136" i="10" s="1"/>
  <c r="H136" i="5"/>
  <c r="V136" i="10" s="1"/>
  <c r="F136" i="5"/>
  <c r="T136" i="10" s="1"/>
  <c r="U135" i="5"/>
  <c r="G135" i="10" s="1"/>
  <c r="T135" i="5"/>
  <c r="R135" i="5"/>
  <c r="AB135" i="10" s="1"/>
  <c r="Q135" i="5"/>
  <c r="AA135" i="10" s="1"/>
  <c r="O135" i="5"/>
  <c r="E135" i="10" s="1"/>
  <c r="H135" i="5"/>
  <c r="V135" i="10" s="1"/>
  <c r="F135" i="5"/>
  <c r="T135" i="10" s="1"/>
  <c r="U134" i="5"/>
  <c r="G134" i="10" s="1"/>
  <c r="T134" i="5"/>
  <c r="R134" i="5"/>
  <c r="AB134" i="10" s="1"/>
  <c r="Q134" i="5"/>
  <c r="AA134" i="10" s="1"/>
  <c r="O134" i="5"/>
  <c r="E134" i="10" s="1"/>
  <c r="H134" i="5"/>
  <c r="V134" i="10" s="1"/>
  <c r="F134" i="5"/>
  <c r="T134" i="10" s="1"/>
  <c r="U133" i="5"/>
  <c r="G133" i="10" s="1"/>
  <c r="T133" i="5"/>
  <c r="R133" i="5"/>
  <c r="AB133" i="10" s="1"/>
  <c r="Q133" i="5"/>
  <c r="AA133" i="10" s="1"/>
  <c r="O133" i="5"/>
  <c r="E133" i="10" s="1"/>
  <c r="H133" i="5"/>
  <c r="V133" i="10" s="1"/>
  <c r="F133" i="5"/>
  <c r="T133" i="10" s="1"/>
  <c r="U132" i="5"/>
  <c r="G132" i="10" s="1"/>
  <c r="T132" i="5"/>
  <c r="R132" i="5"/>
  <c r="AB132" i="10" s="1"/>
  <c r="Q132" i="5"/>
  <c r="AA132" i="10" s="1"/>
  <c r="O132" i="5"/>
  <c r="E132" i="10" s="1"/>
  <c r="H132" i="5"/>
  <c r="V132" i="10" s="1"/>
  <c r="F132" i="5"/>
  <c r="T132" i="10" s="1"/>
  <c r="U131" i="5"/>
  <c r="G131" i="10" s="1"/>
  <c r="T131" i="5"/>
  <c r="R131" i="5"/>
  <c r="AB131" i="10" s="1"/>
  <c r="Q131" i="5"/>
  <c r="AA131" i="10" s="1"/>
  <c r="O131" i="5"/>
  <c r="E131" i="10" s="1"/>
  <c r="H131" i="5"/>
  <c r="V131" i="10" s="1"/>
  <c r="F131" i="5"/>
  <c r="T131" i="10" s="1"/>
  <c r="U130" i="5"/>
  <c r="G130" i="10" s="1"/>
  <c r="T130" i="5"/>
  <c r="R130" i="5"/>
  <c r="AB130" i="10" s="1"/>
  <c r="Q130" i="5"/>
  <c r="AA130" i="10" s="1"/>
  <c r="O130" i="5"/>
  <c r="E130" i="10" s="1"/>
  <c r="H130" i="5"/>
  <c r="V130" i="10" s="1"/>
  <c r="F130" i="5"/>
  <c r="T130" i="10" s="1"/>
  <c r="U129" i="5"/>
  <c r="G129" i="10" s="1"/>
  <c r="T129" i="5"/>
  <c r="R129" i="5"/>
  <c r="AB129" i="10" s="1"/>
  <c r="Q129" i="5"/>
  <c r="AA129" i="10" s="1"/>
  <c r="O129" i="5"/>
  <c r="E129" i="10" s="1"/>
  <c r="H129" i="5"/>
  <c r="V129" i="10" s="1"/>
  <c r="F129" i="5"/>
  <c r="T129" i="10" s="1"/>
  <c r="U128" i="5"/>
  <c r="G128" i="10" s="1"/>
  <c r="T128" i="5"/>
  <c r="R128" i="5"/>
  <c r="AB128" i="10" s="1"/>
  <c r="Q128" i="5"/>
  <c r="AA128" i="10" s="1"/>
  <c r="O128" i="5"/>
  <c r="E128" i="10" s="1"/>
  <c r="H128" i="5"/>
  <c r="V128" i="10" s="1"/>
  <c r="F128" i="5"/>
  <c r="T128" i="10" s="1"/>
  <c r="U127" i="5"/>
  <c r="G127" i="10" s="1"/>
  <c r="T127" i="5"/>
  <c r="R127" i="5"/>
  <c r="AB127" i="10" s="1"/>
  <c r="Q127" i="5"/>
  <c r="AA127" i="10" s="1"/>
  <c r="O127" i="5"/>
  <c r="E127" i="10" s="1"/>
  <c r="H127" i="5"/>
  <c r="V127" i="10" s="1"/>
  <c r="F127" i="5"/>
  <c r="T127" i="10" s="1"/>
  <c r="U126" i="5"/>
  <c r="G126" i="10" s="1"/>
  <c r="T126" i="5"/>
  <c r="R126" i="5"/>
  <c r="AB126" i="10" s="1"/>
  <c r="Q126" i="5"/>
  <c r="AA126" i="10" s="1"/>
  <c r="O126" i="5"/>
  <c r="E126" i="10" s="1"/>
  <c r="H126" i="5"/>
  <c r="V126" i="10" s="1"/>
  <c r="F126" i="5"/>
  <c r="T126" i="10" s="1"/>
  <c r="U125" i="5"/>
  <c r="G125" i="10" s="1"/>
  <c r="T125" i="5"/>
  <c r="R125" i="5"/>
  <c r="AB125" i="10" s="1"/>
  <c r="Q125" i="5"/>
  <c r="AA125" i="10" s="1"/>
  <c r="O125" i="5"/>
  <c r="E125" i="10" s="1"/>
  <c r="H125" i="5"/>
  <c r="V125" i="10" s="1"/>
  <c r="F125" i="5"/>
  <c r="T125" i="10" s="1"/>
  <c r="U124" i="5"/>
  <c r="G124" i="10" s="1"/>
  <c r="T124" i="5"/>
  <c r="R124" i="5"/>
  <c r="AB124" i="10" s="1"/>
  <c r="Q124" i="5"/>
  <c r="AA124" i="10" s="1"/>
  <c r="O124" i="5"/>
  <c r="E124" i="10" s="1"/>
  <c r="H124" i="5"/>
  <c r="V124" i="10" s="1"/>
  <c r="F124" i="5"/>
  <c r="T124" i="10" s="1"/>
  <c r="U123" i="5"/>
  <c r="G123" i="10" s="1"/>
  <c r="T123" i="5"/>
  <c r="R123" i="5"/>
  <c r="AB123" i="10" s="1"/>
  <c r="Q123" i="5"/>
  <c r="AA123" i="10" s="1"/>
  <c r="O123" i="5"/>
  <c r="E123" i="10" s="1"/>
  <c r="H123" i="5"/>
  <c r="V123" i="10" s="1"/>
  <c r="F123" i="5"/>
  <c r="T123" i="10" s="1"/>
  <c r="U122" i="5"/>
  <c r="G122" i="10" s="1"/>
  <c r="T122" i="5"/>
  <c r="R122" i="5"/>
  <c r="AB122" i="10" s="1"/>
  <c r="Q122" i="5"/>
  <c r="AA122" i="10" s="1"/>
  <c r="O122" i="5"/>
  <c r="E122" i="10" s="1"/>
  <c r="H122" i="5"/>
  <c r="V122" i="10" s="1"/>
  <c r="F122" i="5"/>
  <c r="T122" i="10" s="1"/>
  <c r="U121" i="5"/>
  <c r="G121" i="10" s="1"/>
  <c r="T121" i="5"/>
  <c r="R121" i="5"/>
  <c r="AB121" i="10" s="1"/>
  <c r="Q121" i="5"/>
  <c r="AA121" i="10" s="1"/>
  <c r="O121" i="5"/>
  <c r="E121" i="10" s="1"/>
  <c r="H121" i="5"/>
  <c r="V121" i="10" s="1"/>
  <c r="F121" i="5"/>
  <c r="T121" i="10" s="1"/>
  <c r="U120" i="5"/>
  <c r="G120" i="10" s="1"/>
  <c r="T120" i="5"/>
  <c r="R120" i="5"/>
  <c r="AB120" i="10" s="1"/>
  <c r="Q120" i="5"/>
  <c r="AA120" i="10" s="1"/>
  <c r="O120" i="5"/>
  <c r="E120" i="10" s="1"/>
  <c r="H120" i="5"/>
  <c r="V120" i="10" s="1"/>
  <c r="F120" i="5"/>
  <c r="T120" i="10" s="1"/>
  <c r="U119" i="5"/>
  <c r="G119" i="10" s="1"/>
  <c r="T119" i="5"/>
  <c r="R119" i="5"/>
  <c r="AB119" i="10" s="1"/>
  <c r="Q119" i="5"/>
  <c r="AA119" i="10" s="1"/>
  <c r="O119" i="5"/>
  <c r="E119" i="10" s="1"/>
  <c r="H119" i="5"/>
  <c r="V119" i="10" s="1"/>
  <c r="F119" i="5"/>
  <c r="T119" i="10" s="1"/>
  <c r="U118" i="5"/>
  <c r="G118" i="10" s="1"/>
  <c r="T118" i="5"/>
  <c r="R118" i="5"/>
  <c r="AB118" i="10" s="1"/>
  <c r="Q118" i="5"/>
  <c r="AA118" i="10" s="1"/>
  <c r="O118" i="5"/>
  <c r="E118" i="10" s="1"/>
  <c r="H118" i="5"/>
  <c r="V118" i="10" s="1"/>
  <c r="F118" i="5"/>
  <c r="T118" i="10" s="1"/>
  <c r="U117" i="5"/>
  <c r="G117" i="10" s="1"/>
  <c r="T117" i="5"/>
  <c r="R117" i="5"/>
  <c r="AB117" i="10" s="1"/>
  <c r="Q117" i="5"/>
  <c r="AA117" i="10" s="1"/>
  <c r="O117" i="5"/>
  <c r="E117" i="10" s="1"/>
  <c r="H117" i="5"/>
  <c r="V117" i="10" s="1"/>
  <c r="F117" i="5"/>
  <c r="T117" i="10" s="1"/>
  <c r="U116" i="5"/>
  <c r="G116" i="10" s="1"/>
  <c r="T116" i="5"/>
  <c r="R116" i="5"/>
  <c r="AB116" i="10" s="1"/>
  <c r="Q116" i="5"/>
  <c r="AA116" i="10" s="1"/>
  <c r="O116" i="5"/>
  <c r="E116" i="10" s="1"/>
  <c r="H116" i="5"/>
  <c r="V116" i="10" s="1"/>
  <c r="F116" i="5"/>
  <c r="T116" i="10" s="1"/>
  <c r="U115" i="5"/>
  <c r="G115" i="10" s="1"/>
  <c r="T115" i="5"/>
  <c r="R115" i="5"/>
  <c r="AB115" i="10" s="1"/>
  <c r="Q115" i="5"/>
  <c r="AA115" i="10" s="1"/>
  <c r="O115" i="5"/>
  <c r="E115" i="10" s="1"/>
  <c r="H115" i="5"/>
  <c r="V115" i="10" s="1"/>
  <c r="F115" i="5"/>
  <c r="T115" i="10" s="1"/>
  <c r="U114" i="5"/>
  <c r="G114" i="10" s="1"/>
  <c r="T114" i="5"/>
  <c r="R114" i="5"/>
  <c r="AB114" i="10" s="1"/>
  <c r="Q114" i="5"/>
  <c r="AA114" i="10" s="1"/>
  <c r="O114" i="5"/>
  <c r="E114" i="10" s="1"/>
  <c r="H114" i="5"/>
  <c r="V114" i="10" s="1"/>
  <c r="F114" i="5"/>
  <c r="T114" i="10" s="1"/>
  <c r="U113" i="5"/>
  <c r="G113" i="10" s="1"/>
  <c r="T113" i="5"/>
  <c r="R113" i="5"/>
  <c r="AB113" i="10" s="1"/>
  <c r="Q113" i="5"/>
  <c r="AA113" i="10" s="1"/>
  <c r="O113" i="5"/>
  <c r="E113" i="10" s="1"/>
  <c r="H113" i="5"/>
  <c r="V113" i="10" s="1"/>
  <c r="F113" i="5"/>
  <c r="T113" i="10" s="1"/>
  <c r="U112" i="5"/>
  <c r="G112" i="10" s="1"/>
  <c r="T112" i="5"/>
  <c r="R112" i="5"/>
  <c r="AB112" i="10" s="1"/>
  <c r="Q112" i="5"/>
  <c r="AA112" i="10" s="1"/>
  <c r="O112" i="5"/>
  <c r="E112" i="10" s="1"/>
  <c r="H112" i="5"/>
  <c r="V112" i="10" s="1"/>
  <c r="F112" i="5"/>
  <c r="T112" i="10" s="1"/>
  <c r="U111" i="5"/>
  <c r="G111" i="10" s="1"/>
  <c r="T111" i="5"/>
  <c r="R111" i="5"/>
  <c r="AB111" i="10" s="1"/>
  <c r="Q111" i="5"/>
  <c r="AA111" i="10" s="1"/>
  <c r="O111" i="5"/>
  <c r="E111" i="10" s="1"/>
  <c r="H111" i="5"/>
  <c r="V111" i="10" s="1"/>
  <c r="F111" i="5"/>
  <c r="T111" i="10" s="1"/>
  <c r="U110" i="5"/>
  <c r="G110" i="10" s="1"/>
  <c r="T110" i="5"/>
  <c r="R110" i="5"/>
  <c r="AB110" i="10" s="1"/>
  <c r="Q110" i="5"/>
  <c r="AA110" i="10" s="1"/>
  <c r="O110" i="5"/>
  <c r="E110" i="10" s="1"/>
  <c r="H110" i="5"/>
  <c r="V110" i="10" s="1"/>
  <c r="F110" i="5"/>
  <c r="T110" i="10" s="1"/>
  <c r="U109" i="5"/>
  <c r="G109" i="10" s="1"/>
  <c r="T109" i="5"/>
  <c r="R109" i="5"/>
  <c r="AB109" i="10" s="1"/>
  <c r="Q109" i="5"/>
  <c r="AA109" i="10" s="1"/>
  <c r="O109" i="5"/>
  <c r="E109" i="10" s="1"/>
  <c r="H109" i="5"/>
  <c r="V109" i="10" s="1"/>
  <c r="F109" i="5"/>
  <c r="T109" i="10" s="1"/>
  <c r="U108" i="5"/>
  <c r="G108" i="10" s="1"/>
  <c r="T108" i="5"/>
  <c r="R108" i="5"/>
  <c r="AB108" i="10" s="1"/>
  <c r="Q108" i="5"/>
  <c r="AA108" i="10" s="1"/>
  <c r="O108" i="5"/>
  <c r="E108" i="10" s="1"/>
  <c r="H108" i="5"/>
  <c r="V108" i="10" s="1"/>
  <c r="F108" i="5"/>
  <c r="T108" i="10" s="1"/>
  <c r="U107" i="5"/>
  <c r="G107" i="10" s="1"/>
  <c r="T107" i="5"/>
  <c r="R107" i="5"/>
  <c r="AB107" i="10" s="1"/>
  <c r="Q107" i="5"/>
  <c r="AA107" i="10" s="1"/>
  <c r="O107" i="5"/>
  <c r="E107" i="10" s="1"/>
  <c r="H107" i="5"/>
  <c r="V107" i="10" s="1"/>
  <c r="F107" i="5"/>
  <c r="T107" i="10" s="1"/>
  <c r="U106" i="5"/>
  <c r="G106" i="10" s="1"/>
  <c r="T106" i="5"/>
  <c r="R106" i="5"/>
  <c r="AB106" i="10" s="1"/>
  <c r="Q106" i="5"/>
  <c r="AA106" i="10" s="1"/>
  <c r="O106" i="5"/>
  <c r="E106" i="10" s="1"/>
  <c r="H106" i="5"/>
  <c r="V106" i="10" s="1"/>
  <c r="F106" i="5"/>
  <c r="T106" i="10" s="1"/>
  <c r="U105" i="5"/>
  <c r="G105" i="10" s="1"/>
  <c r="T105" i="5"/>
  <c r="R105" i="5"/>
  <c r="AB105" i="10" s="1"/>
  <c r="Q105" i="5"/>
  <c r="AA105" i="10" s="1"/>
  <c r="O105" i="5"/>
  <c r="E105" i="10" s="1"/>
  <c r="H105" i="5"/>
  <c r="V105" i="10" s="1"/>
  <c r="F105" i="5"/>
  <c r="T105" i="10" s="1"/>
  <c r="U104" i="5"/>
  <c r="G104" i="10" s="1"/>
  <c r="T104" i="5"/>
  <c r="R104" i="5"/>
  <c r="AB104" i="10" s="1"/>
  <c r="Q104" i="5"/>
  <c r="AA104" i="10" s="1"/>
  <c r="O104" i="5"/>
  <c r="E104" i="10" s="1"/>
  <c r="H104" i="5"/>
  <c r="V104" i="10" s="1"/>
  <c r="F104" i="5"/>
  <c r="T104" i="10" s="1"/>
  <c r="U103" i="5"/>
  <c r="G103" i="10" s="1"/>
  <c r="T103" i="5"/>
  <c r="R103" i="5"/>
  <c r="AB103" i="10" s="1"/>
  <c r="Q103" i="5"/>
  <c r="AA103" i="10" s="1"/>
  <c r="O103" i="5"/>
  <c r="E103" i="10" s="1"/>
  <c r="H103" i="5"/>
  <c r="V103" i="10" s="1"/>
  <c r="F103" i="5"/>
  <c r="T103" i="10" s="1"/>
  <c r="U102" i="5"/>
  <c r="G102" i="10" s="1"/>
  <c r="T102" i="5"/>
  <c r="R102" i="5"/>
  <c r="AB102" i="10" s="1"/>
  <c r="Q102" i="5"/>
  <c r="AA102" i="10" s="1"/>
  <c r="O102" i="5"/>
  <c r="E102" i="10" s="1"/>
  <c r="H102" i="5"/>
  <c r="V102" i="10" s="1"/>
  <c r="F102" i="5"/>
  <c r="T102" i="10" s="1"/>
  <c r="U101" i="5"/>
  <c r="G101" i="10" s="1"/>
  <c r="T101" i="5"/>
  <c r="R101" i="5"/>
  <c r="AB101" i="10" s="1"/>
  <c r="Q101" i="5"/>
  <c r="AA101" i="10" s="1"/>
  <c r="O101" i="5"/>
  <c r="E101" i="10" s="1"/>
  <c r="H101" i="5"/>
  <c r="V101" i="10" s="1"/>
  <c r="F101" i="5"/>
  <c r="T101" i="10" s="1"/>
  <c r="U100" i="5"/>
  <c r="G100" i="10" s="1"/>
  <c r="T100" i="5"/>
  <c r="R100" i="5"/>
  <c r="AB100" i="10" s="1"/>
  <c r="Q100" i="5"/>
  <c r="AA100" i="10" s="1"/>
  <c r="O100" i="5"/>
  <c r="E100" i="10" s="1"/>
  <c r="H100" i="5"/>
  <c r="V100" i="10" s="1"/>
  <c r="F100" i="5"/>
  <c r="T100" i="10" s="1"/>
  <c r="U99" i="5"/>
  <c r="G99" i="10" s="1"/>
  <c r="T99" i="5"/>
  <c r="R99" i="5"/>
  <c r="AB99" i="10" s="1"/>
  <c r="Q99" i="5"/>
  <c r="AA99" i="10" s="1"/>
  <c r="O99" i="5"/>
  <c r="E99" i="10" s="1"/>
  <c r="H99" i="5"/>
  <c r="V99" i="10" s="1"/>
  <c r="F99" i="5"/>
  <c r="T99" i="10" s="1"/>
  <c r="U98" i="5"/>
  <c r="G98" i="10" s="1"/>
  <c r="T98" i="5"/>
  <c r="R98" i="5"/>
  <c r="AB98" i="10" s="1"/>
  <c r="Q98" i="5"/>
  <c r="AA98" i="10" s="1"/>
  <c r="O98" i="5"/>
  <c r="E98" i="10" s="1"/>
  <c r="H98" i="5"/>
  <c r="V98" i="10" s="1"/>
  <c r="F98" i="5"/>
  <c r="T98" i="10" s="1"/>
  <c r="U97" i="5"/>
  <c r="G97" i="10" s="1"/>
  <c r="T97" i="5"/>
  <c r="R97" i="5"/>
  <c r="AB97" i="10" s="1"/>
  <c r="Q97" i="5"/>
  <c r="AA97" i="10" s="1"/>
  <c r="O97" i="5"/>
  <c r="E97" i="10" s="1"/>
  <c r="H97" i="5"/>
  <c r="V97" i="10" s="1"/>
  <c r="F97" i="5"/>
  <c r="T97" i="10" s="1"/>
  <c r="U96" i="5"/>
  <c r="G96" i="10" s="1"/>
  <c r="T96" i="5"/>
  <c r="R96" i="5"/>
  <c r="AB96" i="10" s="1"/>
  <c r="Q96" i="5"/>
  <c r="AA96" i="10" s="1"/>
  <c r="O96" i="5"/>
  <c r="E96" i="10" s="1"/>
  <c r="H96" i="5"/>
  <c r="V96" i="10" s="1"/>
  <c r="F96" i="5"/>
  <c r="T96" i="10" s="1"/>
  <c r="U95" i="5"/>
  <c r="G95" i="10" s="1"/>
  <c r="T95" i="5"/>
  <c r="R95" i="5"/>
  <c r="AB95" i="10" s="1"/>
  <c r="Q95" i="5"/>
  <c r="AA95" i="10" s="1"/>
  <c r="O95" i="5"/>
  <c r="E95" i="10" s="1"/>
  <c r="H95" i="5"/>
  <c r="V95" i="10" s="1"/>
  <c r="F95" i="5"/>
  <c r="T95" i="10" s="1"/>
  <c r="U94" i="5"/>
  <c r="G94" i="10" s="1"/>
  <c r="T94" i="5"/>
  <c r="R94" i="5"/>
  <c r="AB94" i="10" s="1"/>
  <c r="Q94" i="5"/>
  <c r="AA94" i="10" s="1"/>
  <c r="O94" i="5"/>
  <c r="E94" i="10" s="1"/>
  <c r="H94" i="5"/>
  <c r="V94" i="10" s="1"/>
  <c r="F94" i="5"/>
  <c r="T94" i="10" s="1"/>
  <c r="U93" i="5"/>
  <c r="G93" i="10" s="1"/>
  <c r="T93" i="5"/>
  <c r="R93" i="5"/>
  <c r="AB93" i="10" s="1"/>
  <c r="Q93" i="5"/>
  <c r="AA93" i="10" s="1"/>
  <c r="O93" i="5"/>
  <c r="E93" i="10" s="1"/>
  <c r="H93" i="5"/>
  <c r="V93" i="10" s="1"/>
  <c r="F93" i="5"/>
  <c r="T93" i="10" s="1"/>
  <c r="U92" i="5"/>
  <c r="G92" i="10" s="1"/>
  <c r="T92" i="5"/>
  <c r="R92" i="5"/>
  <c r="AB92" i="10" s="1"/>
  <c r="Q92" i="5"/>
  <c r="AA92" i="10" s="1"/>
  <c r="O92" i="5"/>
  <c r="E92" i="10" s="1"/>
  <c r="H92" i="5"/>
  <c r="V92" i="10" s="1"/>
  <c r="F92" i="5"/>
  <c r="T92" i="10" s="1"/>
  <c r="U91" i="5"/>
  <c r="G91" i="10" s="1"/>
  <c r="T91" i="5"/>
  <c r="R91" i="5"/>
  <c r="AB91" i="10" s="1"/>
  <c r="Q91" i="5"/>
  <c r="AA91" i="10" s="1"/>
  <c r="O91" i="5"/>
  <c r="E91" i="10" s="1"/>
  <c r="H91" i="5"/>
  <c r="V91" i="10" s="1"/>
  <c r="F91" i="5"/>
  <c r="T91" i="10" s="1"/>
  <c r="U90" i="5"/>
  <c r="G90" i="10" s="1"/>
  <c r="T90" i="5"/>
  <c r="R90" i="5"/>
  <c r="AB90" i="10" s="1"/>
  <c r="Q90" i="5"/>
  <c r="AA90" i="10" s="1"/>
  <c r="O90" i="5"/>
  <c r="E90" i="10" s="1"/>
  <c r="H90" i="5"/>
  <c r="V90" i="10" s="1"/>
  <c r="F90" i="5"/>
  <c r="T90" i="10" s="1"/>
  <c r="U89" i="5"/>
  <c r="G89" i="10" s="1"/>
  <c r="T89" i="5"/>
  <c r="R89" i="5"/>
  <c r="AB89" i="10" s="1"/>
  <c r="Q89" i="5"/>
  <c r="AA89" i="10" s="1"/>
  <c r="O89" i="5"/>
  <c r="E89" i="10" s="1"/>
  <c r="H89" i="5"/>
  <c r="V89" i="10" s="1"/>
  <c r="F89" i="5"/>
  <c r="T89" i="10" s="1"/>
  <c r="U88" i="5"/>
  <c r="G88" i="10" s="1"/>
  <c r="T88" i="5"/>
  <c r="R88" i="5"/>
  <c r="AB88" i="10" s="1"/>
  <c r="Q88" i="5"/>
  <c r="AA88" i="10" s="1"/>
  <c r="O88" i="5"/>
  <c r="E88" i="10" s="1"/>
  <c r="H88" i="5"/>
  <c r="V88" i="10" s="1"/>
  <c r="F88" i="5"/>
  <c r="T88" i="10" s="1"/>
  <c r="U87" i="5"/>
  <c r="G87" i="10" s="1"/>
  <c r="T87" i="5"/>
  <c r="R87" i="5"/>
  <c r="AB87" i="10" s="1"/>
  <c r="Q87" i="5"/>
  <c r="AA87" i="10" s="1"/>
  <c r="O87" i="5"/>
  <c r="E87" i="10" s="1"/>
  <c r="H87" i="5"/>
  <c r="V87" i="10" s="1"/>
  <c r="F87" i="5"/>
  <c r="T87" i="10" s="1"/>
  <c r="U86" i="5"/>
  <c r="G86" i="10" s="1"/>
  <c r="T86" i="5"/>
  <c r="R86" i="5"/>
  <c r="AB86" i="10" s="1"/>
  <c r="Q86" i="5"/>
  <c r="AA86" i="10" s="1"/>
  <c r="O86" i="5"/>
  <c r="E86" i="10" s="1"/>
  <c r="H86" i="5"/>
  <c r="V86" i="10" s="1"/>
  <c r="F86" i="5"/>
  <c r="T86" i="10" s="1"/>
  <c r="U85" i="5"/>
  <c r="G85" i="10" s="1"/>
  <c r="T85" i="5"/>
  <c r="R85" i="5"/>
  <c r="AB85" i="10" s="1"/>
  <c r="Q85" i="5"/>
  <c r="AA85" i="10" s="1"/>
  <c r="O85" i="5"/>
  <c r="E85" i="10" s="1"/>
  <c r="H85" i="5"/>
  <c r="V85" i="10" s="1"/>
  <c r="F85" i="5"/>
  <c r="T85" i="10" s="1"/>
  <c r="U84" i="5"/>
  <c r="G84" i="10" s="1"/>
  <c r="T84" i="5"/>
  <c r="R84" i="5"/>
  <c r="AB84" i="10" s="1"/>
  <c r="Q84" i="5"/>
  <c r="AA84" i="10" s="1"/>
  <c r="O84" i="5"/>
  <c r="E84" i="10" s="1"/>
  <c r="H84" i="5"/>
  <c r="V84" i="10" s="1"/>
  <c r="F84" i="5"/>
  <c r="T84" i="10" s="1"/>
  <c r="U83" i="5"/>
  <c r="G83" i="10" s="1"/>
  <c r="T83" i="5"/>
  <c r="R83" i="5"/>
  <c r="AB83" i="10" s="1"/>
  <c r="Q83" i="5"/>
  <c r="AA83" i="10" s="1"/>
  <c r="O83" i="5"/>
  <c r="E83" i="10" s="1"/>
  <c r="H83" i="5"/>
  <c r="V83" i="10" s="1"/>
  <c r="F83" i="5"/>
  <c r="T83" i="10" s="1"/>
  <c r="U82" i="5"/>
  <c r="G82" i="10" s="1"/>
  <c r="T82" i="5"/>
  <c r="R82" i="5"/>
  <c r="AB82" i="10" s="1"/>
  <c r="Q82" i="5"/>
  <c r="AA82" i="10" s="1"/>
  <c r="O82" i="5"/>
  <c r="E82" i="10" s="1"/>
  <c r="H82" i="5"/>
  <c r="V82" i="10" s="1"/>
  <c r="F82" i="5"/>
  <c r="T82" i="10" s="1"/>
  <c r="U81" i="5"/>
  <c r="G81" i="10" s="1"/>
  <c r="T81" i="5"/>
  <c r="R81" i="5"/>
  <c r="AB81" i="10" s="1"/>
  <c r="Q81" i="5"/>
  <c r="AA81" i="10" s="1"/>
  <c r="O81" i="5"/>
  <c r="E81" i="10" s="1"/>
  <c r="H81" i="5"/>
  <c r="V81" i="10" s="1"/>
  <c r="F81" i="5"/>
  <c r="T81" i="10" s="1"/>
  <c r="U80" i="5"/>
  <c r="G80" i="10" s="1"/>
  <c r="T80" i="5"/>
  <c r="R80" i="5"/>
  <c r="AB80" i="10" s="1"/>
  <c r="Q80" i="5"/>
  <c r="AA80" i="10" s="1"/>
  <c r="O80" i="5"/>
  <c r="E80" i="10" s="1"/>
  <c r="H80" i="5"/>
  <c r="V80" i="10" s="1"/>
  <c r="F80" i="5"/>
  <c r="T80" i="10" s="1"/>
  <c r="U79" i="5"/>
  <c r="G79" i="10" s="1"/>
  <c r="T79" i="5"/>
  <c r="R79" i="5"/>
  <c r="AB79" i="10" s="1"/>
  <c r="Q79" i="5"/>
  <c r="AA79" i="10" s="1"/>
  <c r="O79" i="5"/>
  <c r="E79" i="10" s="1"/>
  <c r="H79" i="5"/>
  <c r="V79" i="10" s="1"/>
  <c r="F79" i="5"/>
  <c r="T79" i="10" s="1"/>
  <c r="U78" i="5"/>
  <c r="G78" i="10" s="1"/>
  <c r="T78" i="5"/>
  <c r="R78" i="5"/>
  <c r="AB78" i="10" s="1"/>
  <c r="Q78" i="5"/>
  <c r="AA78" i="10" s="1"/>
  <c r="O78" i="5"/>
  <c r="E78" i="10" s="1"/>
  <c r="H78" i="5"/>
  <c r="V78" i="10" s="1"/>
  <c r="F78" i="5"/>
  <c r="T78" i="10" s="1"/>
  <c r="U77" i="5"/>
  <c r="G77" i="10" s="1"/>
  <c r="T77" i="5"/>
  <c r="R77" i="5"/>
  <c r="AB77" i="10" s="1"/>
  <c r="Q77" i="5"/>
  <c r="AA77" i="10" s="1"/>
  <c r="O77" i="5"/>
  <c r="E77" i="10" s="1"/>
  <c r="H77" i="5"/>
  <c r="V77" i="10" s="1"/>
  <c r="F77" i="5"/>
  <c r="T77" i="10" s="1"/>
  <c r="U76" i="5"/>
  <c r="G76" i="10" s="1"/>
  <c r="T76" i="5"/>
  <c r="R76" i="5"/>
  <c r="AB76" i="10" s="1"/>
  <c r="Q76" i="5"/>
  <c r="AA76" i="10" s="1"/>
  <c r="O76" i="5"/>
  <c r="E76" i="10" s="1"/>
  <c r="H76" i="5"/>
  <c r="V76" i="10" s="1"/>
  <c r="F76" i="5"/>
  <c r="T76" i="10" s="1"/>
  <c r="U75" i="5"/>
  <c r="G75" i="10" s="1"/>
  <c r="T75" i="5"/>
  <c r="R75" i="5"/>
  <c r="AB75" i="10" s="1"/>
  <c r="Q75" i="5"/>
  <c r="AA75" i="10" s="1"/>
  <c r="O75" i="5"/>
  <c r="E75" i="10" s="1"/>
  <c r="H75" i="5"/>
  <c r="V75" i="10" s="1"/>
  <c r="F75" i="5"/>
  <c r="T75" i="10" s="1"/>
  <c r="U74" i="5"/>
  <c r="G74" i="10" s="1"/>
  <c r="T74" i="5"/>
  <c r="R74" i="5"/>
  <c r="AB74" i="10" s="1"/>
  <c r="Q74" i="5"/>
  <c r="AA74" i="10" s="1"/>
  <c r="O74" i="5"/>
  <c r="E74" i="10" s="1"/>
  <c r="H74" i="5"/>
  <c r="V74" i="10" s="1"/>
  <c r="F74" i="5"/>
  <c r="T74" i="10" s="1"/>
  <c r="U73" i="5"/>
  <c r="G73" i="10" s="1"/>
  <c r="T73" i="5"/>
  <c r="R73" i="5"/>
  <c r="AB73" i="10" s="1"/>
  <c r="Q73" i="5"/>
  <c r="AA73" i="10" s="1"/>
  <c r="O73" i="5"/>
  <c r="E73" i="10" s="1"/>
  <c r="H73" i="5"/>
  <c r="V73" i="10" s="1"/>
  <c r="F73" i="5"/>
  <c r="T73" i="10" s="1"/>
  <c r="U72" i="5"/>
  <c r="G72" i="10" s="1"/>
  <c r="T72" i="5"/>
  <c r="R72" i="5"/>
  <c r="AB72" i="10" s="1"/>
  <c r="Q72" i="5"/>
  <c r="AA72" i="10" s="1"/>
  <c r="O72" i="5"/>
  <c r="E72" i="10" s="1"/>
  <c r="H72" i="5"/>
  <c r="V72" i="10" s="1"/>
  <c r="F72" i="5"/>
  <c r="T72" i="10" s="1"/>
  <c r="U71" i="5"/>
  <c r="G71" i="10" s="1"/>
  <c r="T71" i="5"/>
  <c r="R71" i="5"/>
  <c r="AB71" i="10" s="1"/>
  <c r="Q71" i="5"/>
  <c r="AA71" i="10" s="1"/>
  <c r="O71" i="5"/>
  <c r="E71" i="10" s="1"/>
  <c r="H71" i="5"/>
  <c r="V71" i="10" s="1"/>
  <c r="F71" i="5"/>
  <c r="T71" i="10" s="1"/>
  <c r="U70" i="5"/>
  <c r="G70" i="10" s="1"/>
  <c r="T70" i="5"/>
  <c r="R70" i="5"/>
  <c r="AB70" i="10" s="1"/>
  <c r="Q70" i="5"/>
  <c r="AA70" i="10" s="1"/>
  <c r="O70" i="5"/>
  <c r="E70" i="10" s="1"/>
  <c r="H70" i="5"/>
  <c r="V70" i="10" s="1"/>
  <c r="F70" i="5"/>
  <c r="T70" i="10" s="1"/>
  <c r="U69" i="5"/>
  <c r="G69" i="10" s="1"/>
  <c r="T69" i="5"/>
  <c r="R69" i="5"/>
  <c r="AB69" i="10" s="1"/>
  <c r="Q69" i="5"/>
  <c r="AA69" i="10" s="1"/>
  <c r="O69" i="5"/>
  <c r="E69" i="10" s="1"/>
  <c r="H69" i="5"/>
  <c r="V69" i="10" s="1"/>
  <c r="F69" i="5"/>
  <c r="T69" i="10" s="1"/>
  <c r="U68" i="5"/>
  <c r="G68" i="10" s="1"/>
  <c r="T68" i="5"/>
  <c r="R68" i="5"/>
  <c r="AB68" i="10" s="1"/>
  <c r="Q68" i="5"/>
  <c r="AA68" i="10" s="1"/>
  <c r="O68" i="5"/>
  <c r="E68" i="10" s="1"/>
  <c r="H68" i="5"/>
  <c r="V68" i="10" s="1"/>
  <c r="F68" i="5"/>
  <c r="T68" i="10" s="1"/>
  <c r="U67" i="5"/>
  <c r="G67" i="10" s="1"/>
  <c r="T67" i="5"/>
  <c r="R67" i="5"/>
  <c r="AB67" i="10" s="1"/>
  <c r="Q67" i="5"/>
  <c r="AA67" i="10" s="1"/>
  <c r="O67" i="5"/>
  <c r="E67" i="10" s="1"/>
  <c r="H67" i="5"/>
  <c r="V67" i="10" s="1"/>
  <c r="F67" i="5"/>
  <c r="T67" i="10" s="1"/>
  <c r="U66" i="5"/>
  <c r="G66" i="10" s="1"/>
  <c r="T66" i="5"/>
  <c r="R66" i="5"/>
  <c r="AB66" i="10" s="1"/>
  <c r="Q66" i="5"/>
  <c r="AA66" i="10" s="1"/>
  <c r="O66" i="5"/>
  <c r="E66" i="10" s="1"/>
  <c r="H66" i="5"/>
  <c r="V66" i="10" s="1"/>
  <c r="F66" i="5"/>
  <c r="T66" i="10" s="1"/>
  <c r="U65" i="5"/>
  <c r="G65" i="10" s="1"/>
  <c r="T65" i="5"/>
  <c r="R65" i="5"/>
  <c r="AB65" i="10" s="1"/>
  <c r="Q65" i="5"/>
  <c r="AA65" i="10" s="1"/>
  <c r="O65" i="5"/>
  <c r="E65" i="10" s="1"/>
  <c r="H65" i="5"/>
  <c r="V65" i="10" s="1"/>
  <c r="F65" i="5"/>
  <c r="T65" i="10" s="1"/>
  <c r="U64" i="5"/>
  <c r="G64" i="10" s="1"/>
  <c r="T64" i="5"/>
  <c r="R64" i="5"/>
  <c r="AB64" i="10" s="1"/>
  <c r="Q64" i="5"/>
  <c r="AA64" i="10" s="1"/>
  <c r="O64" i="5"/>
  <c r="E64" i="10" s="1"/>
  <c r="H64" i="5"/>
  <c r="V64" i="10" s="1"/>
  <c r="F64" i="5"/>
  <c r="T64" i="10" s="1"/>
  <c r="U63" i="5"/>
  <c r="G63" i="10" s="1"/>
  <c r="T63" i="5"/>
  <c r="R63" i="5"/>
  <c r="AB63" i="10" s="1"/>
  <c r="Q63" i="5"/>
  <c r="AA63" i="10" s="1"/>
  <c r="O63" i="5"/>
  <c r="E63" i="10" s="1"/>
  <c r="H63" i="5"/>
  <c r="V63" i="10" s="1"/>
  <c r="F63" i="5"/>
  <c r="T63" i="10" s="1"/>
  <c r="U62" i="5"/>
  <c r="G62" i="10" s="1"/>
  <c r="T62" i="5"/>
  <c r="R62" i="5"/>
  <c r="AB62" i="10" s="1"/>
  <c r="Q62" i="5"/>
  <c r="AA62" i="10" s="1"/>
  <c r="O62" i="5"/>
  <c r="E62" i="10" s="1"/>
  <c r="H62" i="5"/>
  <c r="V62" i="10" s="1"/>
  <c r="F62" i="5"/>
  <c r="T62" i="10" s="1"/>
  <c r="U61" i="5"/>
  <c r="G61" i="10" s="1"/>
  <c r="T61" i="5"/>
  <c r="R61" i="5"/>
  <c r="AB61" i="10" s="1"/>
  <c r="Q61" i="5"/>
  <c r="AA61" i="10" s="1"/>
  <c r="O61" i="5"/>
  <c r="E61" i="10" s="1"/>
  <c r="J61" i="5"/>
  <c r="A61" i="10" s="1"/>
  <c r="U60" i="5"/>
  <c r="G60" i="10" s="1"/>
  <c r="T60" i="5"/>
  <c r="R60" i="5"/>
  <c r="AB60" i="10" s="1"/>
  <c r="Q60" i="5"/>
  <c r="AA60" i="10" s="1"/>
  <c r="O60" i="5"/>
  <c r="E60" i="10" s="1"/>
  <c r="J60" i="5"/>
  <c r="A60" i="10" s="1"/>
  <c r="U59" i="5"/>
  <c r="G59" i="10" s="1"/>
  <c r="T59" i="5"/>
  <c r="R59" i="5"/>
  <c r="AB59" i="10" s="1"/>
  <c r="Q59" i="5"/>
  <c r="AA59" i="10" s="1"/>
  <c r="O59" i="5"/>
  <c r="E59" i="10" s="1"/>
  <c r="J59" i="5"/>
  <c r="A59" i="10" s="1"/>
  <c r="U58" i="5"/>
  <c r="G58" i="10" s="1"/>
  <c r="T58" i="5"/>
  <c r="R58" i="5"/>
  <c r="AB58" i="10" s="1"/>
  <c r="Q58" i="5"/>
  <c r="AA58" i="10" s="1"/>
  <c r="O58" i="5"/>
  <c r="E58" i="10" s="1"/>
  <c r="J58" i="5"/>
  <c r="A58" i="10" s="1"/>
  <c r="U57" i="5"/>
  <c r="G57" i="10" s="1"/>
  <c r="T57" i="5"/>
  <c r="R57" i="5"/>
  <c r="AB57" i="10" s="1"/>
  <c r="Q57" i="5"/>
  <c r="AA57" i="10" s="1"/>
  <c r="J57" i="5"/>
  <c r="A57" i="10" s="1"/>
  <c r="U56" i="5"/>
  <c r="G56" i="10" s="1"/>
  <c r="T56" i="5"/>
  <c r="R56" i="5"/>
  <c r="AB56" i="10" s="1"/>
  <c r="Q56" i="5"/>
  <c r="AA56" i="10" s="1"/>
  <c r="O56" i="5"/>
  <c r="E56" i="10" s="1"/>
  <c r="J56" i="5"/>
  <c r="A56" i="10" s="1"/>
  <c r="U55" i="5"/>
  <c r="G55" i="10" s="1"/>
  <c r="T55" i="5"/>
  <c r="R55" i="5"/>
  <c r="AB55" i="10" s="1"/>
  <c r="Q55" i="5"/>
  <c r="AA55" i="10" s="1"/>
  <c r="O55" i="5"/>
  <c r="E55" i="10" s="1"/>
  <c r="J55" i="5"/>
  <c r="A55" i="10" s="1"/>
  <c r="U54" i="5"/>
  <c r="G54" i="10" s="1"/>
  <c r="T54" i="5"/>
  <c r="R54" i="5"/>
  <c r="AB54" i="10" s="1"/>
  <c r="Q54" i="5"/>
  <c r="AA54" i="10" s="1"/>
  <c r="O54" i="5"/>
  <c r="E54" i="10" s="1"/>
  <c r="J54" i="5"/>
  <c r="A54" i="10" s="1"/>
  <c r="U53" i="5"/>
  <c r="G53" i="10" s="1"/>
  <c r="T53" i="5"/>
  <c r="R53" i="5"/>
  <c r="AB53" i="10" s="1"/>
  <c r="Q53" i="5"/>
  <c r="AA53" i="10" s="1"/>
  <c r="O53" i="5"/>
  <c r="E53" i="10" s="1"/>
  <c r="J53" i="5"/>
  <c r="A53" i="10" s="1"/>
  <c r="U52" i="5"/>
  <c r="G52" i="10" s="1"/>
  <c r="T52" i="5"/>
  <c r="R52" i="5"/>
  <c r="AB52" i="10" s="1"/>
  <c r="Q52" i="5"/>
  <c r="AA52" i="10" s="1"/>
  <c r="O52" i="5"/>
  <c r="E52" i="10" s="1"/>
  <c r="J52" i="5"/>
  <c r="A52" i="10" s="1"/>
  <c r="U51" i="5"/>
  <c r="G51" i="10" s="1"/>
  <c r="T51" i="5"/>
  <c r="R51" i="5"/>
  <c r="AB51" i="10" s="1"/>
  <c r="Q51" i="5"/>
  <c r="AA51" i="10" s="1"/>
  <c r="O51" i="5"/>
  <c r="E51" i="10" s="1"/>
  <c r="J51" i="5"/>
  <c r="A51" i="10" s="1"/>
  <c r="U50" i="5"/>
  <c r="G50" i="10" s="1"/>
  <c r="T50" i="5"/>
  <c r="R50" i="5"/>
  <c r="AB50" i="10" s="1"/>
  <c r="Q50" i="5"/>
  <c r="AA50" i="10" s="1"/>
  <c r="O50" i="5"/>
  <c r="E50" i="10" s="1"/>
  <c r="J50" i="5"/>
  <c r="A50" i="10" s="1"/>
  <c r="U49" i="5"/>
  <c r="G49" i="10" s="1"/>
  <c r="T49" i="5"/>
  <c r="R49" i="5"/>
  <c r="AB49" i="10" s="1"/>
  <c r="Q49" i="5"/>
  <c r="AA49" i="10" s="1"/>
  <c r="O49" i="5"/>
  <c r="E49" i="10" s="1"/>
  <c r="J49" i="5"/>
  <c r="A49" i="10" s="1"/>
  <c r="U48" i="5"/>
  <c r="G48" i="10" s="1"/>
  <c r="T48" i="5"/>
  <c r="R48" i="5"/>
  <c r="AB48" i="10" s="1"/>
  <c r="Q48" i="5"/>
  <c r="AA48" i="10" s="1"/>
  <c r="O48" i="5"/>
  <c r="E48" i="10" s="1"/>
  <c r="J48" i="5"/>
  <c r="A48" i="10" s="1"/>
  <c r="U47" i="5"/>
  <c r="G47" i="10" s="1"/>
  <c r="T47" i="5"/>
  <c r="R47" i="5"/>
  <c r="AB47" i="10" s="1"/>
  <c r="Q47" i="5"/>
  <c r="AA47" i="10" s="1"/>
  <c r="O47" i="5"/>
  <c r="E47" i="10" s="1"/>
  <c r="J47" i="5"/>
  <c r="A47" i="10" s="1"/>
  <c r="U46" i="5"/>
  <c r="G46" i="10" s="1"/>
  <c r="T46" i="5"/>
  <c r="R46" i="5"/>
  <c r="AB46" i="10" s="1"/>
  <c r="Q46" i="5"/>
  <c r="AA46" i="10" s="1"/>
  <c r="O46" i="5"/>
  <c r="E46" i="10" s="1"/>
  <c r="J46" i="5"/>
  <c r="A46" i="10" s="1"/>
  <c r="U45" i="5"/>
  <c r="G45" i="10" s="1"/>
  <c r="T45" i="5"/>
  <c r="R45" i="5"/>
  <c r="AB45" i="10" s="1"/>
  <c r="Q45" i="5"/>
  <c r="AA45" i="10" s="1"/>
  <c r="O45" i="5"/>
  <c r="E45" i="10" s="1"/>
  <c r="J45" i="5"/>
  <c r="A45" i="10" s="1"/>
  <c r="U44" i="5"/>
  <c r="G44" i="10" s="1"/>
  <c r="T44" i="5"/>
  <c r="R44" i="5"/>
  <c r="AB44" i="10" s="1"/>
  <c r="Q44" i="5"/>
  <c r="AA44" i="10" s="1"/>
  <c r="O44" i="5"/>
  <c r="E44" i="10" s="1"/>
  <c r="J44" i="5"/>
  <c r="A44" i="10" s="1"/>
  <c r="U43" i="5"/>
  <c r="G43" i="10" s="1"/>
  <c r="T43" i="5"/>
  <c r="R43" i="5"/>
  <c r="AB43" i="10" s="1"/>
  <c r="Q43" i="5"/>
  <c r="AA43" i="10" s="1"/>
  <c r="O43" i="5"/>
  <c r="E43" i="10" s="1"/>
  <c r="J43" i="5"/>
  <c r="A43" i="10" s="1"/>
  <c r="U42" i="5"/>
  <c r="G42" i="10" s="1"/>
  <c r="T42" i="5"/>
  <c r="R42" i="5"/>
  <c r="AB42" i="10" s="1"/>
  <c r="Q42" i="5"/>
  <c r="AA42" i="10" s="1"/>
  <c r="O42" i="5"/>
  <c r="E42" i="10" s="1"/>
  <c r="J42" i="5"/>
  <c r="A42" i="10" s="1"/>
  <c r="U41" i="5"/>
  <c r="G41" i="10" s="1"/>
  <c r="T41" i="5"/>
  <c r="R41" i="5"/>
  <c r="AB41" i="10" s="1"/>
  <c r="Q41" i="5"/>
  <c r="AA41" i="10" s="1"/>
  <c r="O41" i="5"/>
  <c r="E41" i="10" s="1"/>
  <c r="J41" i="5"/>
  <c r="A41" i="10" s="1"/>
  <c r="U40" i="5"/>
  <c r="G40" i="10" s="1"/>
  <c r="T40" i="5"/>
  <c r="R40" i="5"/>
  <c r="AB40" i="10" s="1"/>
  <c r="Q40" i="5"/>
  <c r="AA40" i="10" s="1"/>
  <c r="O40" i="5"/>
  <c r="E40" i="10" s="1"/>
  <c r="J40" i="5"/>
  <c r="A40" i="10" s="1"/>
  <c r="U39" i="5"/>
  <c r="G39" i="10" s="1"/>
  <c r="T39" i="5"/>
  <c r="R39" i="5"/>
  <c r="AB39" i="10" s="1"/>
  <c r="Q39" i="5"/>
  <c r="AA39" i="10" s="1"/>
  <c r="O39" i="5"/>
  <c r="E39" i="10" s="1"/>
  <c r="J39" i="5"/>
  <c r="A39" i="10" s="1"/>
  <c r="U38" i="5"/>
  <c r="G38" i="10" s="1"/>
  <c r="T38" i="5"/>
  <c r="R38" i="5"/>
  <c r="AB38" i="10" s="1"/>
  <c r="Q38" i="5"/>
  <c r="AA38" i="10" s="1"/>
  <c r="O38" i="5"/>
  <c r="E38" i="10" s="1"/>
  <c r="J38" i="5"/>
  <c r="A38" i="10" s="1"/>
  <c r="U37" i="5"/>
  <c r="G37" i="10" s="1"/>
  <c r="T37" i="5"/>
  <c r="R37" i="5"/>
  <c r="AB37" i="10" s="1"/>
  <c r="Q37" i="5"/>
  <c r="AA37" i="10" s="1"/>
  <c r="O37" i="5"/>
  <c r="E37" i="10" s="1"/>
  <c r="J37" i="5"/>
  <c r="A37" i="10" s="1"/>
  <c r="U36" i="5"/>
  <c r="G36" i="10" s="1"/>
  <c r="T36" i="5"/>
  <c r="R36" i="5"/>
  <c r="AB36" i="10" s="1"/>
  <c r="Q36" i="5"/>
  <c r="AA36" i="10" s="1"/>
  <c r="O36" i="5"/>
  <c r="E36" i="10" s="1"/>
  <c r="J36" i="5"/>
  <c r="A36" i="10" s="1"/>
  <c r="U35" i="5"/>
  <c r="G35" i="10" s="1"/>
  <c r="T35" i="5"/>
  <c r="R35" i="5"/>
  <c r="AB35" i="10" s="1"/>
  <c r="Q35" i="5"/>
  <c r="AA35" i="10" s="1"/>
  <c r="O35" i="5"/>
  <c r="E35" i="10" s="1"/>
  <c r="J35" i="5"/>
  <c r="A35" i="10" s="1"/>
  <c r="U34" i="5"/>
  <c r="G34" i="10" s="1"/>
  <c r="T34" i="5"/>
  <c r="R34" i="5"/>
  <c r="AB34" i="10" s="1"/>
  <c r="Q34" i="5"/>
  <c r="AA34" i="10" s="1"/>
  <c r="O34" i="5"/>
  <c r="E34" i="10" s="1"/>
  <c r="J34" i="5"/>
  <c r="A34" i="10" s="1"/>
  <c r="U33" i="5"/>
  <c r="G33" i="10" s="1"/>
  <c r="T33" i="5"/>
  <c r="R33" i="5"/>
  <c r="AB33" i="10" s="1"/>
  <c r="Q33" i="5"/>
  <c r="AA33" i="10" s="1"/>
  <c r="O33" i="5"/>
  <c r="E33" i="10" s="1"/>
  <c r="J33" i="5"/>
  <c r="A33" i="10" s="1"/>
  <c r="U32" i="5"/>
  <c r="G32" i="10" s="1"/>
  <c r="T32" i="5"/>
  <c r="R32" i="5"/>
  <c r="AB32" i="10" s="1"/>
  <c r="Q32" i="5"/>
  <c r="AA32" i="10" s="1"/>
  <c r="O32" i="5"/>
  <c r="E32" i="10" s="1"/>
  <c r="J32" i="5"/>
  <c r="A32" i="10" s="1"/>
  <c r="U31" i="5"/>
  <c r="G31" i="10" s="1"/>
  <c r="T31" i="5"/>
  <c r="R31" i="5"/>
  <c r="AB31" i="10" s="1"/>
  <c r="Q31" i="5"/>
  <c r="AA31" i="10" s="1"/>
  <c r="O31" i="5"/>
  <c r="E31" i="10" s="1"/>
  <c r="J31" i="5"/>
  <c r="A31" i="10" s="1"/>
  <c r="U30" i="5"/>
  <c r="G30" i="10" s="1"/>
  <c r="T30" i="5"/>
  <c r="R30" i="5"/>
  <c r="AB30" i="10" s="1"/>
  <c r="Q30" i="5"/>
  <c r="AA30" i="10" s="1"/>
  <c r="O30" i="5"/>
  <c r="E30" i="10" s="1"/>
  <c r="J30" i="5"/>
  <c r="A30" i="10" s="1"/>
  <c r="U29" i="5"/>
  <c r="G29" i="10" s="1"/>
  <c r="T29" i="5"/>
  <c r="R29" i="5"/>
  <c r="AB29" i="10" s="1"/>
  <c r="Q29" i="5"/>
  <c r="AA29" i="10" s="1"/>
  <c r="O29" i="5"/>
  <c r="E29" i="10" s="1"/>
  <c r="J29" i="5"/>
  <c r="A29" i="10" s="1"/>
  <c r="U28" i="5"/>
  <c r="G28" i="10" s="1"/>
  <c r="T28" i="5"/>
  <c r="R28" i="5"/>
  <c r="AB28" i="10" s="1"/>
  <c r="Q28" i="5"/>
  <c r="AA28" i="10" s="1"/>
  <c r="O28" i="5"/>
  <c r="E28" i="10" s="1"/>
  <c r="J28" i="5"/>
  <c r="A28" i="10" s="1"/>
  <c r="U27" i="5"/>
  <c r="G27" i="10" s="1"/>
  <c r="T27" i="5"/>
  <c r="R27" i="5"/>
  <c r="AB27" i="10" s="1"/>
  <c r="Q27" i="5"/>
  <c r="AA27" i="10" s="1"/>
  <c r="O27" i="5"/>
  <c r="E27" i="10" s="1"/>
  <c r="J27" i="5"/>
  <c r="A27" i="10" s="1"/>
  <c r="U26" i="5"/>
  <c r="G26" i="10" s="1"/>
  <c r="T26" i="5"/>
  <c r="R26" i="5"/>
  <c r="AB26" i="10" s="1"/>
  <c r="Q26" i="5"/>
  <c r="AA26" i="10" s="1"/>
  <c r="O26" i="5"/>
  <c r="E26" i="10" s="1"/>
  <c r="J26" i="5"/>
  <c r="A26" i="10" s="1"/>
  <c r="U25" i="5"/>
  <c r="G25" i="10" s="1"/>
  <c r="T25" i="5"/>
  <c r="R25" i="5"/>
  <c r="AB25" i="10" s="1"/>
  <c r="Q25" i="5"/>
  <c r="AA25" i="10" s="1"/>
  <c r="O25" i="5"/>
  <c r="E25" i="10" s="1"/>
  <c r="J25" i="5"/>
  <c r="A25" i="10" s="1"/>
  <c r="U24" i="5"/>
  <c r="G24" i="10" s="1"/>
  <c r="T24" i="5"/>
  <c r="R24" i="5"/>
  <c r="AB24" i="10" s="1"/>
  <c r="Q24" i="5"/>
  <c r="AA24" i="10" s="1"/>
  <c r="O24" i="5"/>
  <c r="E24" i="10" s="1"/>
  <c r="J24" i="5"/>
  <c r="A24" i="10" s="1"/>
  <c r="U23" i="5"/>
  <c r="G23" i="10" s="1"/>
  <c r="T23" i="5"/>
  <c r="R23" i="5"/>
  <c r="AB23" i="10" s="1"/>
  <c r="Q23" i="5"/>
  <c r="AA23" i="10" s="1"/>
  <c r="O23" i="5"/>
  <c r="E23" i="10" s="1"/>
  <c r="J23" i="5"/>
  <c r="A23" i="10" s="1"/>
  <c r="U22" i="5"/>
  <c r="G22" i="10" s="1"/>
  <c r="T22" i="5"/>
  <c r="R22" i="5"/>
  <c r="AB22" i="10" s="1"/>
  <c r="Q22" i="5"/>
  <c r="AA22" i="10" s="1"/>
  <c r="O22" i="5"/>
  <c r="E22" i="10" s="1"/>
  <c r="J22" i="5"/>
  <c r="A22" i="10" s="1"/>
  <c r="AV21" i="5"/>
  <c r="AU21" i="5"/>
  <c r="U21" i="5"/>
  <c r="G21" i="10" s="1"/>
  <c r="T21" i="5"/>
  <c r="R21" i="5"/>
  <c r="AB21" i="10" s="1"/>
  <c r="Q21" i="5"/>
  <c r="AA21" i="10" s="1"/>
  <c r="O21" i="5"/>
  <c r="E21" i="10" s="1"/>
  <c r="U20" i="5"/>
  <c r="G20" i="10" s="1"/>
  <c r="T20" i="5"/>
  <c r="R20" i="5"/>
  <c r="AB20" i="10" s="1"/>
  <c r="Q20" i="5"/>
  <c r="AA20" i="10" s="1"/>
  <c r="O20" i="5"/>
  <c r="E20" i="10" s="1"/>
  <c r="J20" i="5"/>
  <c r="A20" i="10" s="1"/>
  <c r="U19" i="5"/>
  <c r="G19" i="10" s="1"/>
  <c r="T19" i="5"/>
  <c r="R19" i="5"/>
  <c r="AB19" i="10" s="1"/>
  <c r="Q19" i="5"/>
  <c r="AA19" i="10" s="1"/>
  <c r="O19" i="5"/>
  <c r="E19" i="10" s="1"/>
  <c r="J19" i="5"/>
  <c r="A19" i="10" s="1"/>
  <c r="U18" i="5"/>
  <c r="G18" i="10" s="1"/>
  <c r="T18" i="5"/>
  <c r="R18" i="5"/>
  <c r="AB18" i="10" s="1"/>
  <c r="Q18" i="5"/>
  <c r="AA18" i="10" s="1"/>
  <c r="O18" i="5"/>
  <c r="E18" i="10" s="1"/>
  <c r="J18" i="5"/>
  <c r="A18" i="10" s="1"/>
  <c r="U17" i="5"/>
  <c r="G17" i="10" s="1"/>
  <c r="T17" i="5"/>
  <c r="R17" i="5"/>
  <c r="AB17" i="10" s="1"/>
  <c r="Q17" i="5"/>
  <c r="AA17" i="10" s="1"/>
  <c r="J17" i="5"/>
  <c r="A17" i="10" s="1"/>
  <c r="U16" i="5"/>
  <c r="G16" i="10" s="1"/>
  <c r="T16" i="5"/>
  <c r="R16" i="5"/>
  <c r="AB16" i="10" s="1"/>
  <c r="Q16" i="5"/>
  <c r="AA16" i="10" s="1"/>
  <c r="J16" i="5"/>
  <c r="A16" i="10" s="1"/>
  <c r="U15" i="5"/>
  <c r="G15" i="10" s="1"/>
  <c r="T15" i="5"/>
  <c r="R15" i="5"/>
  <c r="AB15" i="10" s="1"/>
  <c r="Q15" i="5"/>
  <c r="AA15" i="10" s="1"/>
  <c r="J15" i="5"/>
  <c r="A15" i="10" s="1"/>
  <c r="U14" i="5"/>
  <c r="G14" i="10" s="1"/>
  <c r="T14" i="5"/>
  <c r="R14" i="5"/>
  <c r="AB14" i="10" s="1"/>
  <c r="Q14" i="5"/>
  <c r="AA14" i="10" s="1"/>
  <c r="J14" i="5"/>
  <c r="A14" i="10" s="1"/>
  <c r="U13" i="5"/>
  <c r="G13" i="10" s="1"/>
  <c r="T13" i="5"/>
  <c r="R13" i="5"/>
  <c r="AB13" i="10" s="1"/>
  <c r="Q13" i="5"/>
  <c r="AA13" i="10" s="1"/>
  <c r="J13" i="5"/>
  <c r="A13" i="10" s="1"/>
  <c r="U12" i="5"/>
  <c r="G12" i="10" s="1"/>
  <c r="T12" i="5"/>
  <c r="J12" i="5"/>
  <c r="A12" i="10" s="1"/>
  <c r="U11" i="5"/>
  <c r="G11" i="10" s="1"/>
  <c r="T11" i="5"/>
  <c r="R11" i="5"/>
  <c r="AB11" i="10" s="1"/>
  <c r="Q11" i="5"/>
  <c r="AA11" i="10" s="1"/>
  <c r="J11" i="5"/>
  <c r="A11" i="10" s="1"/>
  <c r="U10" i="5"/>
  <c r="G10" i="10" s="1"/>
  <c r="T10" i="5"/>
  <c r="R10" i="5"/>
  <c r="AB10" i="10" s="1"/>
  <c r="Q10" i="5"/>
  <c r="AA10" i="10" s="1"/>
  <c r="J10" i="5"/>
  <c r="A10" i="10" s="1"/>
  <c r="U9" i="5"/>
  <c r="G9" i="10" s="1"/>
  <c r="T9" i="5"/>
  <c r="R9" i="5"/>
  <c r="AB9" i="10" s="1"/>
  <c r="Q9" i="5"/>
  <c r="AA9" i="10" s="1"/>
  <c r="J9" i="5"/>
  <c r="A9" i="10" s="1"/>
  <c r="U8" i="5"/>
  <c r="G8" i="10" s="1"/>
  <c r="T8" i="5"/>
  <c r="R8" i="5"/>
  <c r="AB8" i="10" s="1"/>
  <c r="Q8" i="5"/>
  <c r="AA8" i="10" s="1"/>
  <c r="J8" i="5"/>
  <c r="A8" i="10" s="1"/>
  <c r="U7" i="5"/>
  <c r="G7" i="10" s="1"/>
  <c r="T7" i="5"/>
  <c r="R7" i="5"/>
  <c r="AB7" i="10" s="1"/>
  <c r="Q7" i="5"/>
  <c r="AA7" i="10" s="1"/>
  <c r="J7" i="5"/>
  <c r="A7" i="10" s="1"/>
  <c r="U6" i="5"/>
  <c r="G6" i="10" s="1"/>
  <c r="T6" i="5"/>
  <c r="R6" i="5"/>
  <c r="AB6" i="10" s="1"/>
  <c r="Q6" i="5"/>
  <c r="AA6" i="10" s="1"/>
  <c r="J6" i="5"/>
  <c r="A6" i="10" s="1"/>
  <c r="U5" i="5"/>
  <c r="G5" i="10" s="1"/>
  <c r="T5" i="5"/>
  <c r="R5" i="5"/>
  <c r="AB5" i="10" s="1"/>
  <c r="Q5" i="5"/>
  <c r="AA5" i="10" s="1"/>
  <c r="J5" i="5"/>
  <c r="A5" i="10" s="1"/>
  <c r="U4" i="5"/>
  <c r="G4" i="10" s="1"/>
  <c r="T4" i="5"/>
  <c r="R4" i="5"/>
  <c r="AB4" i="10" s="1"/>
  <c r="Q4" i="5"/>
  <c r="AA4" i="10" s="1"/>
  <c r="J4" i="5"/>
  <c r="A4" i="10" s="1"/>
  <c r="U3" i="5"/>
  <c r="G3" i="10" s="1"/>
  <c r="T3" i="5"/>
  <c r="R3" i="5"/>
  <c r="AB3" i="10" s="1"/>
  <c r="Q3" i="5"/>
  <c r="AA3" i="10" s="1"/>
  <c r="J3" i="5"/>
  <c r="A3" i="10" s="1"/>
  <c r="U2" i="5"/>
  <c r="G2" i="10" s="1"/>
  <c r="T2" i="5"/>
  <c r="R2" i="5"/>
  <c r="AB2" i="10" s="1"/>
  <c r="Q2" i="5"/>
  <c r="AA2" i="10" s="1"/>
  <c r="J2" i="5"/>
  <c r="A2" i="10" s="1"/>
  <c r="O63" i="3"/>
  <c r="N63" i="3"/>
  <c r="O62" i="3"/>
  <c r="N62" i="3"/>
  <c r="O61" i="3"/>
  <c r="N61" i="3"/>
  <c r="O60" i="3"/>
  <c r="N60" i="3"/>
  <c r="O59" i="3"/>
  <c r="N59" i="3"/>
  <c r="O58" i="3"/>
  <c r="N58" i="3"/>
  <c r="O57" i="3"/>
  <c r="N57" i="3"/>
  <c r="O56" i="3"/>
  <c r="N56" i="3"/>
  <c r="O55" i="3"/>
  <c r="N55" i="3"/>
  <c r="O54" i="3"/>
  <c r="N54" i="3"/>
  <c r="O53" i="3"/>
  <c r="N53" i="3"/>
  <c r="O52" i="3"/>
  <c r="N52" i="3"/>
  <c r="O51" i="3"/>
  <c r="N51"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O25" i="3"/>
  <c r="N25" i="3"/>
  <c r="O24" i="3"/>
  <c r="N24" i="3"/>
  <c r="O23" i="3"/>
  <c r="N23" i="3"/>
  <c r="O22" i="3"/>
  <c r="N22" i="3"/>
  <c r="O21" i="3"/>
  <c r="N21" i="3"/>
  <c r="O20" i="3"/>
  <c r="N20" i="3"/>
  <c r="O19" i="3"/>
  <c r="N19" i="3"/>
  <c r="O18" i="3"/>
  <c r="N18" i="3"/>
  <c r="O17" i="3"/>
  <c r="N17" i="3"/>
  <c r="O16" i="3"/>
  <c r="N16" i="3"/>
  <c r="O15" i="3"/>
  <c r="N15" i="3"/>
  <c r="O14" i="3"/>
  <c r="N14" i="3"/>
  <c r="O13" i="3"/>
  <c r="N13" i="3"/>
  <c r="O12" i="3"/>
  <c r="N12" i="3"/>
  <c r="O11" i="3"/>
  <c r="N11" i="3"/>
  <c r="O10" i="3"/>
  <c r="N10" i="3"/>
  <c r="H21" i="3"/>
  <c r="H13" i="3"/>
  <c r="H18" i="3"/>
  <c r="H10" i="3"/>
  <c r="H15" i="3"/>
  <c r="H22" i="3"/>
  <c r="H14" i="3"/>
  <c r="H16" i="3"/>
  <c r="H20" i="3"/>
  <c r="H12" i="3"/>
  <c r="H17" i="3"/>
  <c r="H19" i="3"/>
  <c r="H11" i="3"/>
  <c r="AU59" i="5" l="1"/>
  <c r="AZ59" i="5" s="1"/>
  <c r="AV261" i="5"/>
  <c r="AV34" i="5"/>
  <c r="AV31" i="5"/>
  <c r="AV44" i="5"/>
  <c r="J392" i="5"/>
  <c r="A392" i="10" s="1"/>
  <c r="J420" i="5"/>
  <c r="A420" i="10" s="1"/>
  <c r="AU23" i="5"/>
  <c r="AZ23" i="5" s="1"/>
  <c r="AV18" i="5"/>
  <c r="AU53" i="5"/>
  <c r="AZ53" i="5" s="1"/>
  <c r="AU26" i="5"/>
  <c r="AZ26" i="5" s="1"/>
  <c r="AU27" i="5"/>
  <c r="AZ27" i="5" s="1"/>
  <c r="AV45" i="5"/>
  <c r="AV20" i="5"/>
  <c r="AV19" i="5"/>
  <c r="AV23" i="5"/>
  <c r="AU47" i="5"/>
  <c r="AZ47" i="5" s="1"/>
  <c r="AU48" i="5"/>
  <c r="AZ48" i="5" s="1"/>
  <c r="AV37" i="5"/>
  <c r="AV47" i="5"/>
  <c r="AU391" i="5"/>
  <c r="AZ391" i="5" s="1"/>
  <c r="J179" i="5"/>
  <c r="AV179" i="5" s="1"/>
  <c r="AV348" i="5"/>
  <c r="AV347" i="5"/>
  <c r="AV361" i="5"/>
  <c r="AV391" i="5"/>
  <c r="AV360" i="5"/>
  <c r="AV369" i="5"/>
  <c r="AU360" i="5"/>
  <c r="AZ360" i="5" s="1"/>
  <c r="AU361" i="5"/>
  <c r="AZ361" i="5" s="1"/>
  <c r="AU362" i="5"/>
  <c r="AZ362" i="5" s="1"/>
  <c r="J163" i="5"/>
  <c r="A163" i="10" s="1"/>
  <c r="J164" i="5"/>
  <c r="A164" i="10" s="1"/>
  <c r="J165" i="5"/>
  <c r="AU165" i="5" s="1"/>
  <c r="AZ165" i="5" s="1"/>
  <c r="J166" i="5"/>
  <c r="A166" i="10" s="1"/>
  <c r="J167" i="5"/>
  <c r="J168" i="5"/>
  <c r="AV168" i="5" s="1"/>
  <c r="J388" i="5"/>
  <c r="A388" i="10" s="1"/>
  <c r="J399" i="5"/>
  <c r="A399" i="10" s="1"/>
  <c r="J280" i="5"/>
  <c r="A280" i="10" s="1"/>
  <c r="J236" i="5"/>
  <c r="A236" i="10" s="1"/>
  <c r="J328" i="5"/>
  <c r="AV368" i="5"/>
  <c r="AV52" i="5"/>
  <c r="J298" i="5"/>
  <c r="A298" i="10" s="1"/>
  <c r="AU39" i="5"/>
  <c r="AZ39" i="5" s="1"/>
  <c r="AU31" i="5"/>
  <c r="AZ31" i="5" s="1"/>
  <c r="AV39" i="5"/>
  <c r="J67" i="5"/>
  <c r="A67" i="10" s="1"/>
  <c r="J68" i="5"/>
  <c r="A68" i="10" s="1"/>
  <c r="AU218" i="5"/>
  <c r="AZ218" i="5" s="1"/>
  <c r="J314" i="5"/>
  <c r="A314" i="10" s="1"/>
  <c r="J336" i="5"/>
  <c r="AU336" i="5" s="1"/>
  <c r="AZ336" i="5" s="1"/>
  <c r="AU347" i="5"/>
  <c r="AZ347" i="5" s="1"/>
  <c r="AU348" i="5"/>
  <c r="AZ348" i="5" s="1"/>
  <c r="AU349" i="5"/>
  <c r="AZ349" i="5" s="1"/>
  <c r="AU352" i="5"/>
  <c r="AZ352" i="5" s="1"/>
  <c r="AU368" i="5"/>
  <c r="AZ368" i="5" s="1"/>
  <c r="AU369" i="5"/>
  <c r="AZ369" i="5" s="1"/>
  <c r="AU370" i="5"/>
  <c r="AZ370" i="5" s="1"/>
  <c r="J184" i="5"/>
  <c r="AU184" i="5" s="1"/>
  <c r="AZ184" i="5" s="1"/>
  <c r="AV29" i="5"/>
  <c r="J192" i="5"/>
  <c r="AU192" i="5" s="1"/>
  <c r="AZ192" i="5" s="1"/>
  <c r="J277" i="5"/>
  <c r="A277" i="10" s="1"/>
  <c r="J302" i="5"/>
  <c r="A302" i="10" s="1"/>
  <c r="J269" i="5"/>
  <c r="A269" i="10" s="1"/>
  <c r="AV36" i="5"/>
  <c r="AU42" i="5"/>
  <c r="AZ42" i="5" s="1"/>
  <c r="AU43" i="5"/>
  <c r="AZ43" i="5" s="1"/>
  <c r="AU50" i="5"/>
  <c r="AZ50" i="5" s="1"/>
  <c r="AU51" i="5"/>
  <c r="AZ51" i="5" s="1"/>
  <c r="AU7" i="5"/>
  <c r="AU18" i="5"/>
  <c r="AU19" i="5"/>
  <c r="AU20" i="5"/>
  <c r="AV28" i="5"/>
  <c r="AU34" i="5"/>
  <c r="AZ34" i="5" s="1"/>
  <c r="AU35" i="5"/>
  <c r="AZ35" i="5" s="1"/>
  <c r="AV42" i="5"/>
  <c r="AV50" i="5"/>
  <c r="AU60" i="5"/>
  <c r="AZ60" i="5" s="1"/>
  <c r="J131" i="5"/>
  <c r="A131" i="10" s="1"/>
  <c r="J132" i="5"/>
  <c r="A132" i="10" s="1"/>
  <c r="J133" i="5"/>
  <c r="AU133" i="5" s="1"/>
  <c r="AZ133" i="5" s="1"/>
  <c r="J134" i="5"/>
  <c r="A134" i="10" s="1"/>
  <c r="J135" i="5"/>
  <c r="A135" i="10" s="1"/>
  <c r="J208" i="5"/>
  <c r="AV208" i="5" s="1"/>
  <c r="AU353" i="5"/>
  <c r="AZ353" i="5" s="1"/>
  <c r="AU365" i="5"/>
  <c r="AZ365" i="5" s="1"/>
  <c r="J216" i="5"/>
  <c r="J257" i="5"/>
  <c r="A257" i="10" s="1"/>
  <c r="AV262" i="5"/>
  <c r="J337" i="5"/>
  <c r="AV337" i="5" s="1"/>
  <c r="AV365" i="5"/>
  <c r="J99" i="5"/>
  <c r="A99" i="10" s="1"/>
  <c r="J100" i="5"/>
  <c r="A100" i="10" s="1"/>
  <c r="AV14" i="5"/>
  <c r="AV26" i="5"/>
  <c r="J421" i="5"/>
  <c r="A421" i="10" s="1"/>
  <c r="AV53" i="5"/>
  <c r="AV59" i="5"/>
  <c r="J83" i="5"/>
  <c r="A83" i="10" s="1"/>
  <c r="J84" i="5"/>
  <c r="A84" i="10" s="1"/>
  <c r="J115" i="5"/>
  <c r="A115" i="10" s="1"/>
  <c r="J116" i="5"/>
  <c r="A116" i="10" s="1"/>
  <c r="J190" i="5"/>
  <c r="A190" i="10" s="1"/>
  <c r="J200" i="5"/>
  <c r="A200" i="10" s="1"/>
  <c r="J222" i="5"/>
  <c r="J241" i="5"/>
  <c r="A241" i="10" s="1"/>
  <c r="J252" i="5"/>
  <c r="AV252" i="5" s="1"/>
  <c r="J308" i="5"/>
  <c r="A308" i="10" s="1"/>
  <c r="J321" i="5"/>
  <c r="A321" i="10" s="1"/>
  <c r="J230" i="5"/>
  <c r="A230" i="10" s="1"/>
  <c r="J264" i="5"/>
  <c r="A264" i="10" s="1"/>
  <c r="J285" i="5"/>
  <c r="A285" i="10" s="1"/>
  <c r="J295" i="5"/>
  <c r="A295" i="10" s="1"/>
  <c r="J410" i="5"/>
  <c r="A410" i="10" s="1"/>
  <c r="J411" i="5"/>
  <c r="A411" i="10" s="1"/>
  <c r="J412" i="5"/>
  <c r="A412" i="10" s="1"/>
  <c r="AU13" i="5"/>
  <c r="AV6" i="5"/>
  <c r="J91" i="5"/>
  <c r="A91" i="10" s="1"/>
  <c r="J92" i="5"/>
  <c r="A92" i="10" s="1"/>
  <c r="J123" i="5"/>
  <c r="A123" i="10" s="1"/>
  <c r="J124" i="5"/>
  <c r="A124" i="10" s="1"/>
  <c r="J151" i="5"/>
  <c r="A151" i="10" s="1"/>
  <c r="J187" i="5"/>
  <c r="AV187" i="5" s="1"/>
  <c r="J249" i="5"/>
  <c r="A249" i="10" s="1"/>
  <c r="J260" i="5"/>
  <c r="A260" i="10" s="1"/>
  <c r="J305" i="5"/>
  <c r="A305" i="10" s="1"/>
  <c r="J329" i="5"/>
  <c r="A329" i="10" s="1"/>
  <c r="AU354" i="5"/>
  <c r="AZ354" i="5" s="1"/>
  <c r="AU358" i="5"/>
  <c r="AZ358" i="5" s="1"/>
  <c r="AU381" i="5"/>
  <c r="AZ381" i="5" s="1"/>
  <c r="AU382" i="5"/>
  <c r="AZ382" i="5" s="1"/>
  <c r="J177" i="5"/>
  <c r="AU177" i="5" s="1"/>
  <c r="AZ177" i="5" s="1"/>
  <c r="AV12" i="5"/>
  <c r="J137" i="5"/>
  <c r="A137" i="10" s="1"/>
  <c r="J148" i="5"/>
  <c r="A148" i="10" s="1"/>
  <c r="J149" i="5"/>
  <c r="AU149" i="5" s="1"/>
  <c r="AZ149" i="5" s="1"/>
  <c r="J173" i="5"/>
  <c r="AU173" i="5" s="1"/>
  <c r="AZ173" i="5" s="1"/>
  <c r="J174" i="5"/>
  <c r="A174" i="10" s="1"/>
  <c r="J272" i="5"/>
  <c r="A272" i="10" s="1"/>
  <c r="AU288" i="5"/>
  <c r="AZ288" i="5" s="1"/>
  <c r="J292" i="5"/>
  <c r="A292" i="10" s="1"/>
  <c r="J320" i="5"/>
  <c r="AV354" i="5"/>
  <c r="AU356" i="5"/>
  <c r="AZ356" i="5" s="1"/>
  <c r="AV381" i="5"/>
  <c r="J385" i="5"/>
  <c r="A385" i="10" s="1"/>
  <c r="J386" i="5"/>
  <c r="A386" i="10" s="1"/>
  <c r="J407" i="5"/>
  <c r="A407" i="10" s="1"/>
  <c r="AV288" i="5"/>
  <c r="J405" i="5"/>
  <c r="A405" i="10" s="1"/>
  <c r="AU5" i="5"/>
  <c r="AU9" i="5"/>
  <c r="AU4" i="5"/>
  <c r="AV9" i="5"/>
  <c r="AU15" i="5"/>
  <c r="J144" i="5"/>
  <c r="AV144" i="5" s="1"/>
  <c r="J182" i="5"/>
  <c r="A182" i="10" s="1"/>
  <c r="J206" i="5"/>
  <c r="A206" i="10" s="1"/>
  <c r="AU344" i="5"/>
  <c r="AZ344" i="5" s="1"/>
  <c r="AU390" i="5"/>
  <c r="AZ390" i="5" s="1"/>
  <c r="AU55" i="5"/>
  <c r="AZ55" i="5" s="1"/>
  <c r="AU56" i="5"/>
  <c r="AZ56" i="5" s="1"/>
  <c r="AV4" i="5"/>
  <c r="AV8" i="5"/>
  <c r="AV15" i="5"/>
  <c r="AU29" i="5"/>
  <c r="AZ29" i="5" s="1"/>
  <c r="AU37" i="5"/>
  <c r="AZ37" i="5" s="1"/>
  <c r="AU45" i="5"/>
  <c r="AZ45" i="5" s="1"/>
  <c r="AV55" i="5"/>
  <c r="AV61" i="5"/>
  <c r="J75" i="5"/>
  <c r="A75" i="10" s="1"/>
  <c r="J76" i="5"/>
  <c r="A76" i="10" s="1"/>
  <c r="J107" i="5"/>
  <c r="A107" i="10" s="1"/>
  <c r="J108" i="5"/>
  <c r="A108" i="10" s="1"/>
  <c r="J203" i="5"/>
  <c r="AV203" i="5" s="1"/>
  <c r="J233" i="5"/>
  <c r="A233" i="10" s="1"/>
  <c r="J244" i="5"/>
  <c r="AU244" i="5" s="1"/>
  <c r="AZ244" i="5" s="1"/>
  <c r="AU261" i="5"/>
  <c r="AZ261" i="5" s="1"/>
  <c r="AU262" i="5"/>
  <c r="AZ262" i="5" s="1"/>
  <c r="J311" i="5"/>
  <c r="A311" i="10" s="1"/>
  <c r="AV344" i="5"/>
  <c r="AV353" i="5"/>
  <c r="J396" i="5"/>
  <c r="A396" i="10" s="1"/>
  <c r="J397" i="5"/>
  <c r="A397" i="10" s="1"/>
  <c r="AU402" i="5"/>
  <c r="AZ402" i="5" s="1"/>
  <c r="A167" i="10"/>
  <c r="AV167" i="5"/>
  <c r="T172" i="10"/>
  <c r="J172" i="5"/>
  <c r="T258" i="10"/>
  <c r="J258" i="5"/>
  <c r="AU6" i="5"/>
  <c r="AV7" i="5"/>
  <c r="AU12" i="5"/>
  <c r="AV13" i="5"/>
  <c r="AV27" i="5"/>
  <c r="AU28" i="5"/>
  <c r="AZ28" i="5" s="1"/>
  <c r="AV35" i="5"/>
  <c r="AU36" i="5"/>
  <c r="AZ36" i="5" s="1"/>
  <c r="AV43" i="5"/>
  <c r="AU44" i="5"/>
  <c r="AZ44" i="5" s="1"/>
  <c r="AV51" i="5"/>
  <c r="AU52" i="5"/>
  <c r="AZ52" i="5" s="1"/>
  <c r="AV60" i="5"/>
  <c r="AU61" i="5"/>
  <c r="AZ61" i="5" s="1"/>
  <c r="J63" i="5"/>
  <c r="J71" i="5"/>
  <c r="J79" i="5"/>
  <c r="J87" i="5"/>
  <c r="J95" i="5"/>
  <c r="J103" i="5"/>
  <c r="J111" i="5"/>
  <c r="J119" i="5"/>
  <c r="J127" i="5"/>
  <c r="J139" i="5"/>
  <c r="J142" i="5"/>
  <c r="J145" i="5"/>
  <c r="J155" i="5"/>
  <c r="J158" i="5"/>
  <c r="J161" i="5"/>
  <c r="J176" i="5"/>
  <c r="T193" i="10"/>
  <c r="J193" i="5"/>
  <c r="T209" i="10"/>
  <c r="J209" i="5"/>
  <c r="T234" i="10"/>
  <c r="J234" i="5"/>
  <c r="J90" i="5"/>
  <c r="J98" i="5"/>
  <c r="J122" i="5"/>
  <c r="AV5" i="5"/>
  <c r="AU22" i="5"/>
  <c r="AZ22" i="5" s="1"/>
  <c r="AU30" i="5"/>
  <c r="AZ30" i="5" s="1"/>
  <c r="AU38" i="5"/>
  <c r="AZ38" i="5" s="1"/>
  <c r="AU46" i="5"/>
  <c r="AZ46" i="5" s="1"/>
  <c r="AU54" i="5"/>
  <c r="AZ54" i="5" s="1"/>
  <c r="J69" i="5"/>
  <c r="J77" i="5"/>
  <c r="J85" i="5"/>
  <c r="AU91" i="5"/>
  <c r="AZ91" i="5" s="1"/>
  <c r="J93" i="5"/>
  <c r="J101" i="5"/>
  <c r="J109" i="5"/>
  <c r="AU115" i="5"/>
  <c r="AZ115" i="5" s="1"/>
  <c r="J117" i="5"/>
  <c r="J125" i="5"/>
  <c r="A133" i="10"/>
  <c r="AV133" i="5"/>
  <c r="J136" i="5"/>
  <c r="A149" i="10"/>
  <c r="J152" i="5"/>
  <c r="A165" i="10"/>
  <c r="T186" i="10"/>
  <c r="J186" i="5"/>
  <c r="J195" i="5"/>
  <c r="T196" i="10"/>
  <c r="J196" i="5"/>
  <c r="J211" i="5"/>
  <c r="T212" i="10"/>
  <c r="J212" i="5"/>
  <c r="T231" i="10"/>
  <c r="J231" i="5"/>
  <c r="T250" i="10"/>
  <c r="J250" i="5"/>
  <c r="J106" i="5"/>
  <c r="AU2" i="5"/>
  <c r="AZ2" i="5" s="1"/>
  <c r="AU3" i="5"/>
  <c r="AU11" i="5"/>
  <c r="AU17" i="5"/>
  <c r="AV22" i="5"/>
  <c r="AV30" i="5"/>
  <c r="AV38" i="5"/>
  <c r="AV46" i="5"/>
  <c r="AV54" i="5"/>
  <c r="J64" i="5"/>
  <c r="J72" i="5"/>
  <c r="J80" i="5"/>
  <c r="J88" i="5"/>
  <c r="J96" i="5"/>
  <c r="J104" i="5"/>
  <c r="J112" i="5"/>
  <c r="J120" i="5"/>
  <c r="AV123" i="5"/>
  <c r="J128" i="5"/>
  <c r="J140" i="5"/>
  <c r="J143" i="5"/>
  <c r="J156" i="5"/>
  <c r="J159" i="5"/>
  <c r="J169" i="5"/>
  <c r="AV174" i="5"/>
  <c r="J198" i="5"/>
  <c r="J214" i="5"/>
  <c r="T220" i="10"/>
  <c r="J220" i="5"/>
  <c r="T162" i="10"/>
  <c r="J162" i="5"/>
  <c r="AU10" i="5"/>
  <c r="AV11" i="5"/>
  <c r="AU16" i="5"/>
  <c r="AV17" i="5"/>
  <c r="AU24" i="5"/>
  <c r="AZ24" i="5" s="1"/>
  <c r="AU32" i="5"/>
  <c r="AZ32" i="5" s="1"/>
  <c r="J147" i="5"/>
  <c r="J150" i="5"/>
  <c r="J153" i="5"/>
  <c r="A179" i="10"/>
  <c r="A187" i="10"/>
  <c r="T201" i="10"/>
  <c r="J201" i="5"/>
  <c r="T217" i="10"/>
  <c r="J217" i="5"/>
  <c r="T223" i="10"/>
  <c r="J223" i="5"/>
  <c r="J74" i="5"/>
  <c r="J82" i="5"/>
  <c r="J114" i="5"/>
  <c r="J130" i="5"/>
  <c r="T146" i="10"/>
  <c r="J146" i="5"/>
  <c r="AV2" i="5"/>
  <c r="AV3" i="5"/>
  <c r="AU40" i="5"/>
  <c r="AZ40" i="5" s="1"/>
  <c r="AU57" i="5"/>
  <c r="AZ57" i="5" s="1"/>
  <c r="AV10" i="5"/>
  <c r="AV16" i="5"/>
  <c r="AV24" i="5"/>
  <c r="AU25" i="5"/>
  <c r="AZ25" i="5" s="1"/>
  <c r="AV32" i="5"/>
  <c r="AU33" i="5"/>
  <c r="AZ33" i="5" s="1"/>
  <c r="AV40" i="5"/>
  <c r="AU41" i="5"/>
  <c r="AZ41" i="5" s="1"/>
  <c r="AV48" i="5"/>
  <c r="AU49" i="5"/>
  <c r="AZ49" i="5" s="1"/>
  <c r="AV56" i="5"/>
  <c r="AV57" i="5"/>
  <c r="AU58" i="5"/>
  <c r="AZ58" i="5" s="1"/>
  <c r="J62" i="5"/>
  <c r="AU68" i="5"/>
  <c r="AZ68" i="5" s="1"/>
  <c r="J70" i="5"/>
  <c r="J78" i="5"/>
  <c r="J86" i="5"/>
  <c r="J94" i="5"/>
  <c r="J102" i="5"/>
  <c r="J110" i="5"/>
  <c r="J118" i="5"/>
  <c r="J126" i="5"/>
  <c r="T138" i="10"/>
  <c r="J138" i="5"/>
  <c r="T154" i="10"/>
  <c r="J154" i="5"/>
  <c r="AU167" i="5"/>
  <c r="AZ167" i="5" s="1"/>
  <c r="AU190" i="5"/>
  <c r="AZ190" i="5" s="1"/>
  <c r="A216" i="10"/>
  <c r="AV216" i="5"/>
  <c r="AU216" i="5"/>
  <c r="AZ216" i="5" s="1"/>
  <c r="A222" i="10"/>
  <c r="AV222" i="5"/>
  <c r="AU222" i="5"/>
  <c r="AZ222" i="5" s="1"/>
  <c r="J225" i="5"/>
  <c r="T242" i="10"/>
  <c r="J242" i="5"/>
  <c r="J66" i="5"/>
  <c r="T185" i="10"/>
  <c r="J185" i="5"/>
  <c r="AU8" i="5"/>
  <c r="AU14" i="5"/>
  <c r="AV25" i="5"/>
  <c r="AV33" i="5"/>
  <c r="AV41" i="5"/>
  <c r="AV49" i="5"/>
  <c r="AV58" i="5"/>
  <c r="J65" i="5"/>
  <c r="AV68" i="5"/>
  <c r="J73" i="5"/>
  <c r="J81" i="5"/>
  <c r="J89" i="5"/>
  <c r="J97" i="5"/>
  <c r="J105" i="5"/>
  <c r="J113" i="5"/>
  <c r="J121" i="5"/>
  <c r="J129" i="5"/>
  <c r="J141" i="5"/>
  <c r="J157" i="5"/>
  <c r="J160" i="5"/>
  <c r="J171" i="5"/>
  <c r="J175" i="5"/>
  <c r="J180" i="5"/>
  <c r="J188" i="5"/>
  <c r="AV190" i="5"/>
  <c r="T204" i="10"/>
  <c r="J204" i="5"/>
  <c r="AV206" i="5"/>
  <c r="AV305" i="5"/>
  <c r="AV346" i="5"/>
  <c r="T384" i="10"/>
  <c r="J384" i="5"/>
  <c r="AV397" i="5"/>
  <c r="AU397" i="5"/>
  <c r="AZ397" i="5" s="1"/>
  <c r="AU405" i="5"/>
  <c r="A320" i="10"/>
  <c r="AU320" i="5"/>
  <c r="AZ320" i="5" s="1"/>
  <c r="A328" i="10"/>
  <c r="AU328" i="5"/>
  <c r="AZ328" i="5" s="1"/>
  <c r="A351" i="10"/>
  <c r="AU351" i="5"/>
  <c r="AZ351" i="5" s="1"/>
  <c r="A355" i="10"/>
  <c r="AU355" i="5"/>
  <c r="AZ355" i="5" s="1"/>
  <c r="J373" i="5"/>
  <c r="V389" i="10"/>
  <c r="J389" i="5"/>
  <c r="R27" i="8"/>
  <c r="J228" i="5"/>
  <c r="J239" i="5"/>
  <c r="J247" i="5"/>
  <c r="J255" i="5"/>
  <c r="J267" i="5"/>
  <c r="J275" i="5"/>
  <c r="J283" i="5"/>
  <c r="T293" i="10"/>
  <c r="J293" i="5"/>
  <c r="T309" i="10"/>
  <c r="J309" i="5"/>
  <c r="J319" i="5"/>
  <c r="J327" i="5"/>
  <c r="J335" i="5"/>
  <c r="J343" i="5"/>
  <c r="A350" i="10"/>
  <c r="AV350" i="5"/>
  <c r="AU350" i="5"/>
  <c r="AZ350" i="5" s="1"/>
  <c r="A380" i="10"/>
  <c r="AV380" i="5"/>
  <c r="A404" i="10"/>
  <c r="AV404" i="5"/>
  <c r="AU404" i="5"/>
  <c r="AV218" i="5"/>
  <c r="J270" i="5"/>
  <c r="J278" i="5"/>
  <c r="J286" i="5"/>
  <c r="J290" i="5"/>
  <c r="J296" i="5"/>
  <c r="J299" i="5"/>
  <c r="J312" i="5"/>
  <c r="J315" i="5"/>
  <c r="J318" i="5"/>
  <c r="J326" i="5"/>
  <c r="J334" i="5"/>
  <c r="J342" i="5"/>
  <c r="A367" i="10"/>
  <c r="AU367" i="5"/>
  <c r="AZ367" i="5" s="1"/>
  <c r="V379" i="10"/>
  <c r="J379" i="5"/>
  <c r="V432" i="10"/>
  <c r="J432" i="5"/>
  <c r="J226" i="5"/>
  <c r="J237" i="5"/>
  <c r="J245" i="5"/>
  <c r="J253" i="5"/>
  <c r="J265" i="5"/>
  <c r="J273" i="5"/>
  <c r="J281" i="5"/>
  <c r="J303" i="5"/>
  <c r="J306" i="5"/>
  <c r="J317" i="5"/>
  <c r="AV320" i="5"/>
  <c r="J325" i="5"/>
  <c r="AV328" i="5"/>
  <c r="J333" i="5"/>
  <c r="J341" i="5"/>
  <c r="AV355" i="5"/>
  <c r="A364" i="10"/>
  <c r="AU364" i="5"/>
  <c r="AZ364" i="5" s="1"/>
  <c r="A366" i="10"/>
  <c r="AV366" i="5"/>
  <c r="AU366" i="5"/>
  <c r="AZ366" i="5" s="1"/>
  <c r="J183" i="5"/>
  <c r="J191" i="5"/>
  <c r="J199" i="5"/>
  <c r="J207" i="5"/>
  <c r="J215" i="5"/>
  <c r="J221" i="5"/>
  <c r="J229" i="5"/>
  <c r="J232" i="5"/>
  <c r="J240" i="5"/>
  <c r="J248" i="5"/>
  <c r="J256" i="5"/>
  <c r="J268" i="5"/>
  <c r="J276" i="5"/>
  <c r="J284" i="5"/>
  <c r="J294" i="5"/>
  <c r="J297" i="5"/>
  <c r="J300" i="5"/>
  <c r="J310" i="5"/>
  <c r="J313" i="5"/>
  <c r="J316" i="5"/>
  <c r="J324" i="5"/>
  <c r="J332" i="5"/>
  <c r="J340" i="5"/>
  <c r="AU357" i="5"/>
  <c r="AZ357" i="5" s="1"/>
  <c r="A359" i="10"/>
  <c r="AU359" i="5"/>
  <c r="AZ359" i="5" s="1"/>
  <c r="A363" i="10"/>
  <c r="AV363" i="5"/>
  <c r="AU363" i="5"/>
  <c r="AZ363" i="5" s="1"/>
  <c r="T409" i="10"/>
  <c r="J409" i="5"/>
  <c r="J194" i="5"/>
  <c r="J202" i="5"/>
  <c r="J210" i="5"/>
  <c r="J224" i="5"/>
  <c r="AU230" i="5"/>
  <c r="AZ230" i="5" s="1"/>
  <c r="AU233" i="5"/>
  <c r="AZ233" i="5" s="1"/>
  <c r="J235" i="5"/>
  <c r="J243" i="5"/>
  <c r="J251" i="5"/>
  <c r="J259" i="5"/>
  <c r="J263" i="5"/>
  <c r="AU269" i="5"/>
  <c r="AZ269" i="5" s="1"/>
  <c r="J271" i="5"/>
  <c r="J279" i="5"/>
  <c r="J287" i="5"/>
  <c r="AU289" i="5"/>
  <c r="AZ289" i="5" s="1"/>
  <c r="J291" i="5"/>
  <c r="AU295" i="5"/>
  <c r="AZ295" i="5" s="1"/>
  <c r="T301" i="10"/>
  <c r="J301" i="5"/>
  <c r="AU314" i="5"/>
  <c r="AZ314" i="5" s="1"/>
  <c r="J323" i="5"/>
  <c r="J331" i="5"/>
  <c r="J339" i="5"/>
  <c r="AU345" i="5"/>
  <c r="AZ345" i="5" s="1"/>
  <c r="AV357" i="5"/>
  <c r="T395" i="10"/>
  <c r="J395" i="5"/>
  <c r="J170" i="5"/>
  <c r="J178" i="5"/>
  <c r="J181" i="5"/>
  <c r="J189" i="5"/>
  <c r="J197" i="5"/>
  <c r="J205" i="5"/>
  <c r="J213" i="5"/>
  <c r="J219" i="5"/>
  <c r="J227" i="5"/>
  <c r="AV233" i="5"/>
  <c r="J238" i="5"/>
  <c r="J246" i="5"/>
  <c r="J254" i="5"/>
  <c r="AU264" i="5"/>
  <c r="AZ264" i="5" s="1"/>
  <c r="J266" i="5"/>
  <c r="AV269" i="5"/>
  <c r="J274" i="5"/>
  <c r="J282" i="5"/>
  <c r="AV289" i="5"/>
  <c r="AV295" i="5"/>
  <c r="J304" i="5"/>
  <c r="AU305" i="5"/>
  <c r="AZ305" i="5" s="1"/>
  <c r="J307" i="5"/>
  <c r="AV314" i="5"/>
  <c r="J322" i="5"/>
  <c r="J330" i="5"/>
  <c r="J338" i="5"/>
  <c r="AV345" i="5"/>
  <c r="AU346" i="5"/>
  <c r="AZ346" i="5" s="1"/>
  <c r="AV351" i="5"/>
  <c r="V400" i="10"/>
  <c r="J400" i="5"/>
  <c r="AU412" i="5"/>
  <c r="AZ412" i="5" s="1"/>
  <c r="AV372" i="5"/>
  <c r="AV378" i="5"/>
  <c r="J423" i="5"/>
  <c r="A423" i="10" s="1"/>
  <c r="J431" i="5"/>
  <c r="AV358" i="5"/>
  <c r="J383" i="5"/>
  <c r="J403" i="5"/>
  <c r="J408" i="5"/>
  <c r="J418" i="5"/>
  <c r="J422" i="5"/>
  <c r="A422" i="10" s="1"/>
  <c r="J434" i="5"/>
  <c r="A434" i="10" s="1"/>
  <c r="AV390" i="5"/>
  <c r="J416" i="5"/>
  <c r="A416" i="10" s="1"/>
  <c r="J419" i="5"/>
  <c r="A419" i="10" s="1"/>
  <c r="J435" i="5"/>
  <c r="A435" i="10" s="1"/>
  <c r="AV349" i="5"/>
  <c r="AV352" i="5"/>
  <c r="AV356" i="5"/>
  <c r="AV362" i="5"/>
  <c r="AV370" i="5"/>
  <c r="AU371" i="5"/>
  <c r="AZ371" i="5" s="1"/>
  <c r="AV382" i="5"/>
  <c r="J387" i="5"/>
  <c r="AU392" i="5"/>
  <c r="AZ392" i="5" s="1"/>
  <c r="J398" i="5"/>
  <c r="AV402" i="5"/>
  <c r="J406" i="5"/>
  <c r="AU411" i="5"/>
  <c r="AZ411" i="5" s="1"/>
  <c r="J413" i="5"/>
  <c r="A413" i="10" s="1"/>
  <c r="J414" i="5"/>
  <c r="A414" i="10" s="1"/>
  <c r="J429" i="5"/>
  <c r="A429" i="10" s="1"/>
  <c r="J430" i="5"/>
  <c r="AV371" i="5"/>
  <c r="AU372" i="5"/>
  <c r="AZ372" i="5" s="1"/>
  <c r="AU378" i="5"/>
  <c r="AZ378" i="5" s="1"/>
  <c r="AV385" i="5"/>
  <c r="AV392" i="5"/>
  <c r="J401" i="5"/>
  <c r="J433" i="5"/>
  <c r="A433" i="10" s="1"/>
  <c r="AU399" i="5" l="1"/>
  <c r="AZ399" i="5" s="1"/>
  <c r="AV412" i="5"/>
  <c r="A208" i="10"/>
  <c r="AU272" i="5"/>
  <c r="AZ272" i="5" s="1"/>
  <c r="AU208" i="5"/>
  <c r="AZ208" i="5" s="1"/>
  <c r="AV399" i="5"/>
  <c r="AU100" i="5"/>
  <c r="AZ100" i="5" s="1"/>
  <c r="AU311" i="5"/>
  <c r="AZ311" i="5" s="1"/>
  <c r="AU277" i="5"/>
  <c r="AZ277" i="5" s="1"/>
  <c r="AU386" i="5"/>
  <c r="AZ386" i="5" s="1"/>
  <c r="AU84" i="5"/>
  <c r="AZ84" i="5" s="1"/>
  <c r="AV386" i="5"/>
  <c r="AV272" i="5"/>
  <c r="AV76" i="5"/>
  <c r="AV280" i="5"/>
  <c r="AU99" i="5"/>
  <c r="AZ99" i="5" s="1"/>
  <c r="AU123" i="5"/>
  <c r="AZ123" i="5" s="1"/>
  <c r="AU187" i="5"/>
  <c r="AZ187" i="5" s="1"/>
  <c r="AU407" i="5"/>
  <c r="AV311" i="5"/>
  <c r="AU280" i="5"/>
  <c r="AZ280" i="5" s="1"/>
  <c r="AV249" i="5"/>
  <c r="AU321" i="5"/>
  <c r="AZ321" i="5" s="1"/>
  <c r="AU144" i="5"/>
  <c r="AZ144" i="5" s="1"/>
  <c r="AV100" i="5"/>
  <c r="AV163" i="5"/>
  <c r="AV115" i="5"/>
  <c r="AU308" i="5"/>
  <c r="AZ308" i="5" s="1"/>
  <c r="AV277" i="5"/>
  <c r="AV321" i="5"/>
  <c r="A144" i="10"/>
  <c r="AV177" i="5"/>
  <c r="AV308" i="5"/>
  <c r="AV192" i="5"/>
  <c r="AV407" i="5"/>
  <c r="AU249" i="5"/>
  <c r="AZ249" i="5" s="1"/>
  <c r="AV135" i="5"/>
  <c r="AV99" i="5"/>
  <c r="A192" i="10"/>
  <c r="AU163" i="5"/>
  <c r="AZ163" i="5" s="1"/>
  <c r="AV166" i="5"/>
  <c r="AU75" i="5"/>
  <c r="AZ75" i="5" s="1"/>
  <c r="AU302" i="5"/>
  <c r="AZ302" i="5" s="1"/>
  <c r="AV165" i="5"/>
  <c r="AU131" i="5"/>
  <c r="AZ131" i="5" s="1"/>
  <c r="AV131" i="5"/>
  <c r="AV260" i="5"/>
  <c r="AU292" i="5"/>
  <c r="AZ292" i="5" s="1"/>
  <c r="AV164" i="5"/>
  <c r="AV83" i="5"/>
  <c r="AU252" i="5"/>
  <c r="AZ252" i="5" s="1"/>
  <c r="A252" i="10"/>
  <c r="AV388" i="5"/>
  <c r="AU388" i="5"/>
  <c r="AZ388" i="5" s="1"/>
  <c r="AU385" i="5"/>
  <c r="AZ385" i="5" s="1"/>
  <c r="AV151" i="5"/>
  <c r="AU179" i="5"/>
  <c r="AZ179" i="5" s="1"/>
  <c r="AU135" i="5"/>
  <c r="AZ135" i="5" s="1"/>
  <c r="AV411" i="5"/>
  <c r="A168" i="10"/>
  <c r="AV285" i="5"/>
  <c r="AU132" i="5"/>
  <c r="AZ132" i="5" s="1"/>
  <c r="AV236" i="5"/>
  <c r="AU67" i="5"/>
  <c r="AZ67" i="5" s="1"/>
  <c r="AU236" i="5"/>
  <c r="AZ236" i="5" s="1"/>
  <c r="AU257" i="5"/>
  <c r="AZ257" i="5" s="1"/>
  <c r="AV396" i="5"/>
  <c r="AU396" i="5"/>
  <c r="AZ396" i="5" s="1"/>
  <c r="AV230" i="5"/>
  <c r="AV132" i="5"/>
  <c r="AV67" i="5"/>
  <c r="AU260" i="5"/>
  <c r="AZ260" i="5" s="1"/>
  <c r="AV257" i="5"/>
  <c r="AV302" i="5"/>
  <c r="AV292" i="5"/>
  <c r="AV182" i="5"/>
  <c r="AV148" i="5"/>
  <c r="AV116" i="5"/>
  <c r="AU164" i="5"/>
  <c r="AZ164" i="5" s="1"/>
  <c r="AU166" i="5"/>
  <c r="AZ166" i="5" s="1"/>
  <c r="AV84" i="5"/>
  <c r="AV75" i="5"/>
  <c r="AV298" i="5"/>
  <c r="AU298" i="5"/>
  <c r="AZ298" i="5" s="1"/>
  <c r="A336" i="10"/>
  <c r="AU168" i="5"/>
  <c r="AZ168" i="5" s="1"/>
  <c r="AV184" i="5"/>
  <c r="A244" i="10"/>
  <c r="AU107" i="5"/>
  <c r="AZ107" i="5" s="1"/>
  <c r="AV336" i="5"/>
  <c r="AU124" i="5"/>
  <c r="AZ124" i="5" s="1"/>
  <c r="A184" i="10"/>
  <c r="AU241" i="5"/>
  <c r="AZ241" i="5" s="1"/>
  <c r="AU151" i="5"/>
  <c r="AZ151" i="5" s="1"/>
  <c r="AU174" i="5"/>
  <c r="AZ174" i="5" s="1"/>
  <c r="AU83" i="5"/>
  <c r="AZ83" i="5" s="1"/>
  <c r="AV241" i="5"/>
  <c r="AU337" i="5"/>
  <c r="AZ337" i="5" s="1"/>
  <c r="AV173" i="5"/>
  <c r="AU134" i="5"/>
  <c r="AZ134" i="5" s="1"/>
  <c r="A337" i="10"/>
  <c r="AV124" i="5"/>
  <c r="AV134" i="5"/>
  <c r="AV244" i="5"/>
  <c r="A177" i="10"/>
  <c r="AV405" i="5"/>
  <c r="AU206" i="5"/>
  <c r="AZ206" i="5" s="1"/>
  <c r="AU285" i="5"/>
  <c r="AZ285" i="5" s="1"/>
  <c r="AU329" i="5"/>
  <c r="AZ329" i="5" s="1"/>
  <c r="AV108" i="5"/>
  <c r="AU200" i="5"/>
  <c r="AZ200" i="5" s="1"/>
  <c r="AU92" i="5"/>
  <c r="AZ92" i="5" s="1"/>
  <c r="AV137" i="5"/>
  <c r="AV107" i="5"/>
  <c r="AV329" i="5"/>
  <c r="AU203" i="5"/>
  <c r="AZ203" i="5" s="1"/>
  <c r="AV200" i="5"/>
  <c r="AV264" i="5"/>
  <c r="A203" i="10"/>
  <c r="AU148" i="5"/>
  <c r="AZ148" i="5" s="1"/>
  <c r="AU116" i="5"/>
  <c r="AZ116" i="5" s="1"/>
  <c r="AV149" i="5"/>
  <c r="AV92" i="5"/>
  <c r="AU182" i="5"/>
  <c r="AZ182" i="5" s="1"/>
  <c r="AU108" i="5"/>
  <c r="AZ108" i="5" s="1"/>
  <c r="AU76" i="5"/>
  <c r="AZ76" i="5" s="1"/>
  <c r="AV91" i="5"/>
  <c r="A173" i="10"/>
  <c r="AU137" i="5"/>
  <c r="AZ137" i="5" s="1"/>
  <c r="A431" i="10"/>
  <c r="AU431" i="5"/>
  <c r="AZ431" i="5" s="1"/>
  <c r="AV431" i="5"/>
  <c r="A322" i="10"/>
  <c r="AU322" i="5"/>
  <c r="AZ322" i="5" s="1"/>
  <c r="AV322" i="5"/>
  <c r="A129" i="10"/>
  <c r="AV129" i="5"/>
  <c r="AU129" i="5"/>
  <c r="AZ129" i="5" s="1"/>
  <c r="A65" i="10"/>
  <c r="AV65" i="5"/>
  <c r="AU65" i="5"/>
  <c r="AZ65" i="5" s="1"/>
  <c r="A122" i="10"/>
  <c r="AU122" i="5"/>
  <c r="AZ122" i="5" s="1"/>
  <c r="AV122" i="5"/>
  <c r="A209" i="10"/>
  <c r="AV209" i="5"/>
  <c r="AU209" i="5"/>
  <c r="AZ209" i="5" s="1"/>
  <c r="A145" i="10"/>
  <c r="AU145" i="5"/>
  <c r="AZ145" i="5" s="1"/>
  <c r="AV145" i="5"/>
  <c r="A87" i="10"/>
  <c r="AU87" i="5"/>
  <c r="AZ87" i="5" s="1"/>
  <c r="AV87" i="5"/>
  <c r="A387" i="10"/>
  <c r="AV387" i="5"/>
  <c r="AU387" i="5"/>
  <c r="AZ387" i="5" s="1"/>
  <c r="A408" i="10"/>
  <c r="AV408" i="5"/>
  <c r="AU408" i="5"/>
  <c r="AZ408" i="5" s="1"/>
  <c r="A66" i="10"/>
  <c r="AU66" i="5"/>
  <c r="AZ66" i="5" s="1"/>
  <c r="AV66" i="5"/>
  <c r="A102" i="10"/>
  <c r="AV102" i="5"/>
  <c r="AU102" i="5"/>
  <c r="AZ102" i="5" s="1"/>
  <c r="A70" i="10"/>
  <c r="AV70" i="5"/>
  <c r="AU70" i="5"/>
  <c r="AZ70" i="5" s="1"/>
  <c r="A150" i="10"/>
  <c r="AV150" i="5"/>
  <c r="AU150" i="5"/>
  <c r="AZ150" i="5" s="1"/>
  <c r="A403" i="10"/>
  <c r="AV403" i="5"/>
  <c r="AU403" i="5"/>
  <c r="AZ403" i="5" s="1"/>
  <c r="A259" i="10"/>
  <c r="AV259" i="5"/>
  <c r="AU259" i="5"/>
  <c r="AZ259" i="5" s="1"/>
  <c r="A316" i="10"/>
  <c r="AU316" i="5"/>
  <c r="AZ316" i="5" s="1"/>
  <c r="AV316" i="5"/>
  <c r="A207" i="10"/>
  <c r="AV207" i="5"/>
  <c r="AU207" i="5"/>
  <c r="AZ207" i="5" s="1"/>
  <c r="A237" i="10"/>
  <c r="AV237" i="5"/>
  <c r="AU237" i="5"/>
  <c r="AZ237" i="5" s="1"/>
  <c r="A342" i="10"/>
  <c r="AU342" i="5"/>
  <c r="AZ342" i="5" s="1"/>
  <c r="AV342" i="5"/>
  <c r="A238" i="10"/>
  <c r="AV238" i="5"/>
  <c r="AU238" i="5"/>
  <c r="AZ238" i="5" s="1"/>
  <c r="A189" i="10"/>
  <c r="AV189" i="5"/>
  <c r="AU189" i="5"/>
  <c r="AZ189" i="5" s="1"/>
  <c r="A271" i="10"/>
  <c r="AV271" i="5"/>
  <c r="AU271" i="5"/>
  <c r="AZ271" i="5" s="1"/>
  <c r="A409" i="10"/>
  <c r="AV409" i="5"/>
  <c r="AU409" i="5"/>
  <c r="AZ409" i="5" s="1"/>
  <c r="A340" i="10"/>
  <c r="AU340" i="5"/>
  <c r="AZ340" i="5" s="1"/>
  <c r="AV340" i="5"/>
  <c r="A294" i="10"/>
  <c r="AV294" i="5"/>
  <c r="AU294" i="5"/>
  <c r="AZ294" i="5" s="1"/>
  <c r="A229" i="10"/>
  <c r="AV229" i="5"/>
  <c r="AU229" i="5"/>
  <c r="AZ229" i="5" s="1"/>
  <c r="A265" i="10"/>
  <c r="AV265" i="5"/>
  <c r="AU265" i="5"/>
  <c r="AZ265" i="5" s="1"/>
  <c r="A278" i="10"/>
  <c r="AV278" i="5"/>
  <c r="AU278" i="5"/>
  <c r="AZ278" i="5" s="1"/>
  <c r="A327" i="10"/>
  <c r="AU327" i="5"/>
  <c r="AZ327" i="5" s="1"/>
  <c r="AV327" i="5"/>
  <c r="A267" i="10"/>
  <c r="AV267" i="5"/>
  <c r="AU267" i="5"/>
  <c r="AZ267" i="5" s="1"/>
  <c r="A373" i="10"/>
  <c r="AU373" i="5"/>
  <c r="AZ373" i="5" s="1"/>
  <c r="AV373" i="5"/>
  <c r="A384" i="10"/>
  <c r="AV384" i="5"/>
  <c r="AU384" i="5"/>
  <c r="AZ384" i="5" s="1"/>
  <c r="A157" i="10"/>
  <c r="AV157" i="5"/>
  <c r="AU157" i="5"/>
  <c r="AZ157" i="5" s="1"/>
  <c r="A97" i="10"/>
  <c r="AV97" i="5"/>
  <c r="AU97" i="5"/>
  <c r="AZ97" i="5" s="1"/>
  <c r="A185" i="10"/>
  <c r="AV185" i="5"/>
  <c r="AU185" i="5"/>
  <c r="AZ185" i="5" s="1"/>
  <c r="A138" i="10"/>
  <c r="AV138" i="5"/>
  <c r="AU138" i="5"/>
  <c r="AZ138" i="5" s="1"/>
  <c r="A110" i="10"/>
  <c r="AV110" i="5"/>
  <c r="AU110" i="5"/>
  <c r="AZ110" i="5" s="1"/>
  <c r="A78" i="10"/>
  <c r="AV78" i="5"/>
  <c r="AU78" i="5"/>
  <c r="AZ78" i="5" s="1"/>
  <c r="A128" i="10"/>
  <c r="AU128" i="5"/>
  <c r="AZ128" i="5" s="1"/>
  <c r="AV128" i="5"/>
  <c r="A96" i="10"/>
  <c r="AV96" i="5"/>
  <c r="AU96" i="5"/>
  <c r="AZ96" i="5" s="1"/>
  <c r="A64" i="10"/>
  <c r="AU64" i="5"/>
  <c r="AZ64" i="5" s="1"/>
  <c r="AV64" i="5"/>
  <c r="A231" i="10"/>
  <c r="AV231" i="5"/>
  <c r="AU231" i="5"/>
  <c r="AZ231" i="5" s="1"/>
  <c r="A186" i="10"/>
  <c r="AV186" i="5"/>
  <c r="AU186" i="5"/>
  <c r="AZ186" i="5" s="1"/>
  <c r="AV418" i="5"/>
  <c r="A418" i="10"/>
  <c r="AU418" i="5"/>
  <c r="A266" i="10"/>
  <c r="AV266" i="5"/>
  <c r="AU266" i="5"/>
  <c r="AZ266" i="5" s="1"/>
  <c r="A181" i="10"/>
  <c r="AV181" i="5"/>
  <c r="AU181" i="5"/>
  <c r="AZ181" i="5" s="1"/>
  <c r="A339" i="10"/>
  <c r="AU339" i="5"/>
  <c r="AZ339" i="5" s="1"/>
  <c r="AV339" i="5"/>
  <c r="A235" i="10"/>
  <c r="AV235" i="5"/>
  <c r="AU235" i="5"/>
  <c r="AZ235" i="5" s="1"/>
  <c r="A332" i="10"/>
  <c r="AU332" i="5"/>
  <c r="AZ332" i="5" s="1"/>
  <c r="AV332" i="5"/>
  <c r="A284" i="10"/>
  <c r="AV284" i="5"/>
  <c r="AU284" i="5"/>
  <c r="AZ284" i="5" s="1"/>
  <c r="A221" i="10"/>
  <c r="AV221" i="5"/>
  <c r="AU221" i="5"/>
  <c r="AZ221" i="5" s="1"/>
  <c r="A325" i="10"/>
  <c r="AU325" i="5"/>
  <c r="AZ325" i="5" s="1"/>
  <c r="AV325" i="5"/>
  <c r="A253" i="10"/>
  <c r="AV253" i="5"/>
  <c r="AU253" i="5"/>
  <c r="AZ253" i="5" s="1"/>
  <c r="A318" i="10"/>
  <c r="AU318" i="5"/>
  <c r="AZ318" i="5" s="1"/>
  <c r="AV318" i="5"/>
  <c r="A270" i="10"/>
  <c r="AV270" i="5"/>
  <c r="AU270" i="5"/>
  <c r="AZ270" i="5" s="1"/>
  <c r="A319" i="10"/>
  <c r="AU319" i="5"/>
  <c r="AZ319" i="5" s="1"/>
  <c r="AV319" i="5"/>
  <c r="A255" i="10"/>
  <c r="AU255" i="5"/>
  <c r="AZ255" i="5" s="1"/>
  <c r="AV255" i="5"/>
  <c r="A188" i="10"/>
  <c r="AV188" i="5"/>
  <c r="AU188" i="5"/>
  <c r="AZ188" i="5" s="1"/>
  <c r="A146" i="10"/>
  <c r="AV146" i="5"/>
  <c r="AU146" i="5"/>
  <c r="AZ146" i="5" s="1"/>
  <c r="A217" i="10"/>
  <c r="AV217" i="5"/>
  <c r="AU217" i="5"/>
  <c r="AZ217" i="5" s="1"/>
  <c r="A153" i="10"/>
  <c r="AV153" i="5"/>
  <c r="AU153" i="5"/>
  <c r="AZ153" i="5" s="1"/>
  <c r="A220" i="10"/>
  <c r="AV220" i="5"/>
  <c r="AU220" i="5"/>
  <c r="AZ220" i="5" s="1"/>
  <c r="A159" i="10"/>
  <c r="AU159" i="5"/>
  <c r="AZ159" i="5" s="1"/>
  <c r="AV159" i="5"/>
  <c r="A117" i="10"/>
  <c r="AV117" i="5"/>
  <c r="AU117" i="5"/>
  <c r="AZ117" i="5" s="1"/>
  <c r="A85" i="10"/>
  <c r="AV85" i="5"/>
  <c r="AU85" i="5"/>
  <c r="AZ85" i="5" s="1"/>
  <c r="A98" i="10"/>
  <c r="AU98" i="5"/>
  <c r="AZ98" i="5" s="1"/>
  <c r="AV98" i="5"/>
  <c r="A142" i="10"/>
  <c r="AU142" i="5"/>
  <c r="AZ142" i="5" s="1"/>
  <c r="AV142" i="5"/>
  <c r="A79" i="10"/>
  <c r="AU79" i="5"/>
  <c r="AZ79" i="5" s="1"/>
  <c r="AV79" i="5"/>
  <c r="A136" i="10"/>
  <c r="AU136" i="5"/>
  <c r="AZ136" i="5" s="1"/>
  <c r="AV136" i="5"/>
  <c r="A90" i="10"/>
  <c r="AU90" i="5"/>
  <c r="AZ90" i="5" s="1"/>
  <c r="AV90" i="5"/>
  <c r="A193" i="10"/>
  <c r="AV193" i="5"/>
  <c r="AU193" i="5"/>
  <c r="AZ193" i="5" s="1"/>
  <c r="A139" i="10"/>
  <c r="AU139" i="5"/>
  <c r="AZ139" i="5" s="1"/>
  <c r="AV139" i="5"/>
  <c r="A71" i="10"/>
  <c r="AU71" i="5"/>
  <c r="AZ71" i="5" s="1"/>
  <c r="AV71" i="5"/>
  <c r="A258" i="10"/>
  <c r="AV258" i="5"/>
  <c r="AU258" i="5"/>
  <c r="AZ258" i="5" s="1"/>
  <c r="A130" i="10"/>
  <c r="AV130" i="5"/>
  <c r="AU130" i="5"/>
  <c r="AZ130" i="5" s="1"/>
  <c r="A201" i="10"/>
  <c r="AV201" i="5"/>
  <c r="AU201" i="5"/>
  <c r="AZ201" i="5" s="1"/>
  <c r="A147" i="10"/>
  <c r="AV147" i="5"/>
  <c r="AU147" i="5"/>
  <c r="AZ147" i="5" s="1"/>
  <c r="A214" i="10"/>
  <c r="AU214" i="5"/>
  <c r="AZ214" i="5" s="1"/>
  <c r="AV214" i="5"/>
  <c r="A143" i="10"/>
  <c r="AU143" i="5"/>
  <c r="AZ143" i="5" s="1"/>
  <c r="AV143" i="5"/>
  <c r="A109" i="10"/>
  <c r="AV109" i="5"/>
  <c r="AU109" i="5"/>
  <c r="AZ109" i="5" s="1"/>
  <c r="A77" i="10"/>
  <c r="AV77" i="5"/>
  <c r="AU77" i="5"/>
  <c r="AZ77" i="5" s="1"/>
  <c r="A127" i="10"/>
  <c r="AU127" i="5"/>
  <c r="AZ127" i="5" s="1"/>
  <c r="AV127" i="5"/>
  <c r="A63" i="10"/>
  <c r="AU63" i="5"/>
  <c r="AZ63" i="5" s="1"/>
  <c r="AV63" i="5"/>
  <c r="A162" i="10"/>
  <c r="AV162" i="5"/>
  <c r="AU162" i="5"/>
  <c r="AZ162" i="5" s="1"/>
  <c r="A198" i="10"/>
  <c r="AV198" i="5"/>
  <c r="AU198" i="5"/>
  <c r="AZ198" i="5" s="1"/>
  <c r="A140" i="10"/>
  <c r="AU140" i="5"/>
  <c r="AZ140" i="5" s="1"/>
  <c r="AV140" i="5"/>
  <c r="A112" i="10"/>
  <c r="AU112" i="5"/>
  <c r="AZ112" i="5" s="1"/>
  <c r="AV112" i="5"/>
  <c r="A80" i="10"/>
  <c r="AU80" i="5"/>
  <c r="AZ80" i="5" s="1"/>
  <c r="AV80" i="5"/>
  <c r="A211" i="10"/>
  <c r="AU211" i="5"/>
  <c r="AZ211" i="5" s="1"/>
  <c r="AV211" i="5"/>
  <c r="A176" i="10"/>
  <c r="AU176" i="5"/>
  <c r="AZ176" i="5" s="1"/>
  <c r="AV176" i="5"/>
  <c r="A119" i="10"/>
  <c r="AU119" i="5"/>
  <c r="AZ119" i="5" s="1"/>
  <c r="AV119" i="5"/>
  <c r="A172" i="10"/>
  <c r="AU172" i="5"/>
  <c r="AZ172" i="5" s="1"/>
  <c r="AV172" i="5"/>
  <c r="A307" i="10"/>
  <c r="AU307" i="5"/>
  <c r="AZ307" i="5" s="1"/>
  <c r="AV307" i="5"/>
  <c r="A331" i="10"/>
  <c r="AU331" i="5"/>
  <c r="AZ331" i="5" s="1"/>
  <c r="AV331" i="5"/>
  <c r="A291" i="10"/>
  <c r="AV291" i="5"/>
  <c r="AU291" i="5"/>
  <c r="AZ291" i="5" s="1"/>
  <c r="A263" i="10"/>
  <c r="AV263" i="5"/>
  <c r="AU263" i="5"/>
  <c r="AZ263" i="5" s="1"/>
  <c r="A324" i="10"/>
  <c r="AU324" i="5"/>
  <c r="AZ324" i="5" s="1"/>
  <c r="AV324" i="5"/>
  <c r="A276" i="10"/>
  <c r="AV276" i="5"/>
  <c r="AU276" i="5"/>
  <c r="AZ276" i="5" s="1"/>
  <c r="A215" i="10"/>
  <c r="AV215" i="5"/>
  <c r="AU215" i="5"/>
  <c r="AZ215" i="5" s="1"/>
  <c r="A309" i="10"/>
  <c r="AV309" i="5"/>
  <c r="AU309" i="5"/>
  <c r="AZ309" i="5" s="1"/>
  <c r="A89" i="10"/>
  <c r="AV89" i="5"/>
  <c r="AU89" i="5"/>
  <c r="AZ89" i="5" s="1"/>
  <c r="A282" i="10"/>
  <c r="AV282" i="5"/>
  <c r="AU282" i="5"/>
  <c r="AZ282" i="5" s="1"/>
  <c r="A170" i="10"/>
  <c r="AU170" i="5"/>
  <c r="AZ170" i="5" s="1"/>
  <c r="AV170" i="5"/>
  <c r="A268" i="10"/>
  <c r="AV268" i="5"/>
  <c r="AU268" i="5"/>
  <c r="AZ268" i="5" s="1"/>
  <c r="A317" i="10"/>
  <c r="AU317" i="5"/>
  <c r="AZ317" i="5" s="1"/>
  <c r="AV317" i="5"/>
  <c r="A312" i="10"/>
  <c r="AV312" i="5"/>
  <c r="AU312" i="5"/>
  <c r="AZ312" i="5" s="1"/>
  <c r="A239" i="10"/>
  <c r="AU239" i="5"/>
  <c r="AZ239" i="5" s="1"/>
  <c r="AV239" i="5"/>
  <c r="A242" i="10"/>
  <c r="AV242" i="5"/>
  <c r="AU242" i="5"/>
  <c r="AZ242" i="5" s="1"/>
  <c r="A383" i="10"/>
  <c r="AV383" i="5"/>
  <c r="AU383" i="5"/>
  <c r="AZ383" i="5" s="1"/>
  <c r="A338" i="10"/>
  <c r="AU338" i="5"/>
  <c r="AZ338" i="5" s="1"/>
  <c r="AV338" i="5"/>
  <c r="A304" i="10"/>
  <c r="AV304" i="5"/>
  <c r="AU304" i="5"/>
  <c r="AZ304" i="5" s="1"/>
  <c r="A254" i="10"/>
  <c r="AV254" i="5"/>
  <c r="AU254" i="5"/>
  <c r="AZ254" i="5" s="1"/>
  <c r="A219" i="10"/>
  <c r="AV219" i="5"/>
  <c r="AU219" i="5"/>
  <c r="AZ219" i="5" s="1"/>
  <c r="A287" i="10"/>
  <c r="AV287" i="5"/>
  <c r="AU287" i="5"/>
  <c r="AZ287" i="5" s="1"/>
  <c r="A224" i="10"/>
  <c r="AV224" i="5"/>
  <c r="AU224" i="5"/>
  <c r="AZ224" i="5" s="1"/>
  <c r="A313" i="10"/>
  <c r="AV313" i="5"/>
  <c r="AU313" i="5"/>
  <c r="AZ313" i="5" s="1"/>
  <c r="A256" i="10"/>
  <c r="AV256" i="5"/>
  <c r="AU256" i="5"/>
  <c r="AZ256" i="5" s="1"/>
  <c r="A199" i="10"/>
  <c r="AV199" i="5"/>
  <c r="AU199" i="5"/>
  <c r="AZ199" i="5" s="1"/>
  <c r="A306" i="10"/>
  <c r="AV306" i="5"/>
  <c r="AU306" i="5"/>
  <c r="AZ306" i="5" s="1"/>
  <c r="A226" i="10"/>
  <c r="AV226" i="5"/>
  <c r="AU226" i="5"/>
  <c r="AZ226" i="5" s="1"/>
  <c r="A299" i="10"/>
  <c r="AU299" i="5"/>
  <c r="AZ299" i="5" s="1"/>
  <c r="AV299" i="5"/>
  <c r="A293" i="10"/>
  <c r="AV293" i="5"/>
  <c r="AU293" i="5"/>
  <c r="AZ293" i="5" s="1"/>
  <c r="A228" i="10"/>
  <c r="AU228" i="5"/>
  <c r="AZ228" i="5" s="1"/>
  <c r="AV228" i="5"/>
  <c r="A204" i="10"/>
  <c r="AV204" i="5"/>
  <c r="AU204" i="5"/>
  <c r="AZ204" i="5" s="1"/>
  <c r="A175" i="10"/>
  <c r="AV175" i="5"/>
  <c r="AU175" i="5"/>
  <c r="AZ175" i="5" s="1"/>
  <c r="A113" i="10"/>
  <c r="AV113" i="5"/>
  <c r="AU113" i="5"/>
  <c r="AZ113" i="5" s="1"/>
  <c r="A81" i="10"/>
  <c r="AV81" i="5"/>
  <c r="AU81" i="5"/>
  <c r="AZ81" i="5" s="1"/>
  <c r="A154" i="10"/>
  <c r="AV154" i="5"/>
  <c r="AU154" i="5"/>
  <c r="AZ154" i="5" s="1"/>
  <c r="A126" i="10"/>
  <c r="AV126" i="5"/>
  <c r="AU126" i="5"/>
  <c r="AZ126" i="5" s="1"/>
  <c r="A94" i="10"/>
  <c r="AV94" i="5"/>
  <c r="AU94" i="5"/>
  <c r="AZ94" i="5" s="1"/>
  <c r="A62" i="10"/>
  <c r="AV62" i="5"/>
  <c r="AU62" i="5"/>
  <c r="AZ62" i="5" s="1"/>
  <c r="A114" i="10"/>
  <c r="AV114" i="5"/>
  <c r="AU114" i="5"/>
  <c r="AZ114" i="5" s="1"/>
  <c r="A406" i="10"/>
  <c r="AV406" i="5"/>
  <c r="AU406" i="5"/>
  <c r="A330" i="10"/>
  <c r="AU330" i="5"/>
  <c r="AZ330" i="5" s="1"/>
  <c r="AV330" i="5"/>
  <c r="A213" i="10"/>
  <c r="AV213" i="5"/>
  <c r="AU213" i="5"/>
  <c r="AZ213" i="5" s="1"/>
  <c r="A395" i="10"/>
  <c r="AV395" i="5"/>
  <c r="AU395" i="5"/>
  <c r="AZ395" i="5" s="1"/>
  <c r="A251" i="10"/>
  <c r="AV251" i="5"/>
  <c r="AU251" i="5"/>
  <c r="AZ251" i="5" s="1"/>
  <c r="A210" i="10"/>
  <c r="AV210" i="5"/>
  <c r="AU210" i="5"/>
  <c r="AZ210" i="5" s="1"/>
  <c r="A310" i="10"/>
  <c r="AV310" i="5"/>
  <c r="AU310" i="5"/>
  <c r="AZ310" i="5" s="1"/>
  <c r="A248" i="10"/>
  <c r="AV248" i="5"/>
  <c r="AU248" i="5"/>
  <c r="AZ248" i="5" s="1"/>
  <c r="A191" i="10"/>
  <c r="AV191" i="5"/>
  <c r="AU191" i="5"/>
  <c r="AZ191" i="5" s="1"/>
  <c r="A341" i="10"/>
  <c r="AU341" i="5"/>
  <c r="AZ341" i="5" s="1"/>
  <c r="AV341" i="5"/>
  <c r="A303" i="10"/>
  <c r="AV303" i="5"/>
  <c r="AU303" i="5"/>
  <c r="AZ303" i="5" s="1"/>
  <c r="A432" i="10"/>
  <c r="AU432" i="5"/>
  <c r="AZ432" i="5" s="1"/>
  <c r="AV432" i="5"/>
  <c r="A334" i="10"/>
  <c r="AU334" i="5"/>
  <c r="AZ334" i="5" s="1"/>
  <c r="AV334" i="5"/>
  <c r="A296" i="10"/>
  <c r="AV296" i="5"/>
  <c r="AU296" i="5"/>
  <c r="AZ296" i="5" s="1"/>
  <c r="A171" i="10"/>
  <c r="AV171" i="5"/>
  <c r="AU171" i="5"/>
  <c r="AZ171" i="5" s="1"/>
  <c r="A141" i="10"/>
  <c r="AV141" i="5"/>
  <c r="AU141" i="5"/>
  <c r="AZ141" i="5" s="1"/>
  <c r="A225" i="10"/>
  <c r="AU225" i="5"/>
  <c r="AZ225" i="5" s="1"/>
  <c r="AV225" i="5"/>
  <c r="A82" i="10"/>
  <c r="AV82" i="5"/>
  <c r="AU82" i="5"/>
  <c r="AZ82" i="5" s="1"/>
  <c r="A106" i="10"/>
  <c r="AV106" i="5"/>
  <c r="AU106" i="5"/>
  <c r="AZ106" i="5" s="1"/>
  <c r="A196" i="10"/>
  <c r="AV196" i="5"/>
  <c r="AU196" i="5"/>
  <c r="AZ196" i="5" s="1"/>
  <c r="A101" i="10"/>
  <c r="AV101" i="5"/>
  <c r="AU101" i="5"/>
  <c r="AZ101" i="5" s="1"/>
  <c r="A69" i="10"/>
  <c r="AV69" i="5"/>
  <c r="AU69" i="5"/>
  <c r="AZ69" i="5" s="1"/>
  <c r="A161" i="10"/>
  <c r="AU161" i="5"/>
  <c r="AZ161" i="5" s="1"/>
  <c r="AV161" i="5"/>
  <c r="A111" i="10"/>
  <c r="AU111" i="5"/>
  <c r="AZ111" i="5" s="1"/>
  <c r="AV111" i="5"/>
  <c r="A104" i="10"/>
  <c r="AU104" i="5"/>
  <c r="AZ104" i="5" s="1"/>
  <c r="AV104" i="5"/>
  <c r="A72" i="10"/>
  <c r="AU72" i="5"/>
  <c r="AZ72" i="5" s="1"/>
  <c r="AV72" i="5"/>
  <c r="A250" i="10"/>
  <c r="AV250" i="5"/>
  <c r="AU250" i="5"/>
  <c r="AZ250" i="5" s="1"/>
  <c r="A152" i="10"/>
  <c r="AU152" i="5"/>
  <c r="AZ152" i="5" s="1"/>
  <c r="AV152" i="5"/>
  <c r="A234" i="10"/>
  <c r="AV234" i="5"/>
  <c r="AU234" i="5"/>
  <c r="AZ234" i="5" s="1"/>
  <c r="A158" i="10"/>
  <c r="AU158" i="5"/>
  <c r="AZ158" i="5" s="1"/>
  <c r="AV158" i="5"/>
  <c r="A103" i="10"/>
  <c r="AU103" i="5"/>
  <c r="AZ103" i="5" s="1"/>
  <c r="AV103" i="5"/>
  <c r="A178" i="10"/>
  <c r="AV178" i="5"/>
  <c r="AU178" i="5"/>
  <c r="AZ178" i="5" s="1"/>
  <c r="A245" i="10"/>
  <c r="AV245" i="5"/>
  <c r="AU245" i="5"/>
  <c r="AZ245" i="5" s="1"/>
  <c r="A315" i="10"/>
  <c r="AU315" i="5"/>
  <c r="AZ315" i="5" s="1"/>
  <c r="AV315" i="5"/>
  <c r="A247" i="10"/>
  <c r="AU247" i="5"/>
  <c r="AZ247" i="5" s="1"/>
  <c r="AV247" i="5"/>
  <c r="A121" i="10"/>
  <c r="AV121" i="5"/>
  <c r="AU121" i="5"/>
  <c r="AZ121" i="5" s="1"/>
  <c r="A156" i="10"/>
  <c r="AU156" i="5"/>
  <c r="AZ156" i="5" s="1"/>
  <c r="AV156" i="5"/>
  <c r="A120" i="10"/>
  <c r="AV120" i="5"/>
  <c r="AU120" i="5"/>
  <c r="AZ120" i="5" s="1"/>
  <c r="A88" i="10"/>
  <c r="AU88" i="5"/>
  <c r="AZ88" i="5" s="1"/>
  <c r="AV88" i="5"/>
  <c r="A212" i="10"/>
  <c r="AV212" i="5"/>
  <c r="AU212" i="5"/>
  <c r="AZ212" i="5" s="1"/>
  <c r="A227" i="10"/>
  <c r="AV227" i="5"/>
  <c r="AU227" i="5"/>
  <c r="AZ227" i="5" s="1"/>
  <c r="A323" i="10"/>
  <c r="AU323" i="5"/>
  <c r="AZ323" i="5" s="1"/>
  <c r="AV323" i="5"/>
  <c r="A180" i="10"/>
  <c r="AV180" i="5"/>
  <c r="AU180" i="5"/>
  <c r="AZ180" i="5" s="1"/>
  <c r="A401" i="10"/>
  <c r="AV401" i="5"/>
  <c r="AU401" i="5"/>
  <c r="AZ401" i="5" s="1"/>
  <c r="A274" i="10"/>
  <c r="AV274" i="5"/>
  <c r="AU274" i="5"/>
  <c r="AZ274" i="5" s="1"/>
  <c r="A246" i="10"/>
  <c r="AV246" i="5"/>
  <c r="AU246" i="5"/>
  <c r="AZ246" i="5" s="1"/>
  <c r="A205" i="10"/>
  <c r="AV205" i="5"/>
  <c r="AU205" i="5"/>
  <c r="AZ205" i="5" s="1"/>
  <c r="A301" i="10"/>
  <c r="AV301" i="5"/>
  <c r="AU301" i="5"/>
  <c r="AZ301" i="5" s="1"/>
  <c r="A279" i="10"/>
  <c r="AV279" i="5"/>
  <c r="AU279" i="5"/>
  <c r="AZ279" i="5" s="1"/>
  <c r="A202" i="10"/>
  <c r="AV202" i="5"/>
  <c r="AU202" i="5"/>
  <c r="AZ202" i="5" s="1"/>
  <c r="A300" i="10"/>
  <c r="AV300" i="5"/>
  <c r="AU300" i="5"/>
  <c r="AZ300" i="5" s="1"/>
  <c r="A240" i="10"/>
  <c r="AV240" i="5"/>
  <c r="AU240" i="5"/>
  <c r="AZ240" i="5" s="1"/>
  <c r="A183" i="10"/>
  <c r="AU183" i="5"/>
  <c r="AZ183" i="5" s="1"/>
  <c r="AV183" i="5"/>
  <c r="A281" i="10"/>
  <c r="AV281" i="5"/>
  <c r="AU281" i="5"/>
  <c r="AZ281" i="5" s="1"/>
  <c r="A290" i="10"/>
  <c r="AV290" i="5"/>
  <c r="AU290" i="5"/>
  <c r="AZ290" i="5" s="1"/>
  <c r="A343" i="10"/>
  <c r="AU343" i="5"/>
  <c r="AZ343" i="5" s="1"/>
  <c r="AV343" i="5"/>
  <c r="A283" i="10"/>
  <c r="AV283" i="5"/>
  <c r="AU283" i="5"/>
  <c r="AZ283" i="5" s="1"/>
  <c r="A389" i="10"/>
  <c r="AU389" i="5"/>
  <c r="AZ389" i="5" s="1"/>
  <c r="AV389" i="5"/>
  <c r="A105" i="10"/>
  <c r="AV105" i="5"/>
  <c r="AU105" i="5"/>
  <c r="AZ105" i="5" s="1"/>
  <c r="A73" i="10"/>
  <c r="AV73" i="5"/>
  <c r="AU73" i="5"/>
  <c r="AZ73" i="5" s="1"/>
  <c r="A118" i="10"/>
  <c r="AV118" i="5"/>
  <c r="AU118" i="5"/>
  <c r="AZ118" i="5" s="1"/>
  <c r="A86" i="10"/>
  <c r="AV86" i="5"/>
  <c r="AU86" i="5"/>
  <c r="AZ86" i="5" s="1"/>
  <c r="A74" i="10"/>
  <c r="AU74" i="5"/>
  <c r="AZ74" i="5" s="1"/>
  <c r="AV74" i="5"/>
  <c r="A169" i="10"/>
  <c r="AU169" i="5"/>
  <c r="AZ169" i="5" s="1"/>
  <c r="AV169" i="5"/>
  <c r="A430" i="10"/>
  <c r="AV430" i="5"/>
  <c r="AU430" i="5"/>
  <c r="AZ430" i="5" s="1"/>
  <c r="A398" i="10"/>
  <c r="AV398" i="5"/>
  <c r="AU398" i="5"/>
  <c r="AZ398" i="5" s="1"/>
  <c r="A400" i="10"/>
  <c r="AU400" i="5"/>
  <c r="AZ400" i="5" s="1"/>
  <c r="AV400" i="5"/>
  <c r="A197" i="10"/>
  <c r="AV197" i="5"/>
  <c r="AU197" i="5"/>
  <c r="AZ197" i="5" s="1"/>
  <c r="A243" i="10"/>
  <c r="AV243" i="5"/>
  <c r="AU243" i="5"/>
  <c r="AZ243" i="5" s="1"/>
  <c r="A194" i="10"/>
  <c r="AV194" i="5"/>
  <c r="AU194" i="5"/>
  <c r="AZ194" i="5" s="1"/>
  <c r="A297" i="10"/>
  <c r="AV297" i="5"/>
  <c r="AU297" i="5"/>
  <c r="AZ297" i="5" s="1"/>
  <c r="A232" i="10"/>
  <c r="AV232" i="5"/>
  <c r="AU232" i="5"/>
  <c r="AZ232" i="5" s="1"/>
  <c r="A333" i="10"/>
  <c r="AU333" i="5"/>
  <c r="AZ333" i="5" s="1"/>
  <c r="AV333" i="5"/>
  <c r="A273" i="10"/>
  <c r="AV273" i="5"/>
  <c r="AU273" i="5"/>
  <c r="AZ273" i="5" s="1"/>
  <c r="A379" i="10"/>
  <c r="AU379" i="5"/>
  <c r="AZ379" i="5" s="1"/>
  <c r="AV379" i="5"/>
  <c r="A326" i="10"/>
  <c r="AU326" i="5"/>
  <c r="AZ326" i="5" s="1"/>
  <c r="AV326" i="5"/>
  <c r="A286" i="10"/>
  <c r="AV286" i="5"/>
  <c r="AU286" i="5"/>
  <c r="AZ286" i="5" s="1"/>
  <c r="A335" i="10"/>
  <c r="AU335" i="5"/>
  <c r="AZ335" i="5" s="1"/>
  <c r="AV335" i="5"/>
  <c r="A275" i="10"/>
  <c r="AV275" i="5"/>
  <c r="AU275" i="5"/>
  <c r="AZ275" i="5" s="1"/>
  <c r="A160" i="10"/>
  <c r="AU160" i="5"/>
  <c r="AZ160" i="5" s="1"/>
  <c r="AV160" i="5"/>
  <c r="A223" i="10"/>
  <c r="AV223" i="5"/>
  <c r="AU223" i="5"/>
  <c r="AZ223" i="5" s="1"/>
  <c r="A195" i="10"/>
  <c r="AU195" i="5"/>
  <c r="AZ195" i="5" s="1"/>
  <c r="AV195" i="5"/>
  <c r="A125" i="10"/>
  <c r="AV125" i="5"/>
  <c r="AU125" i="5"/>
  <c r="AZ125" i="5" s="1"/>
  <c r="A93" i="10"/>
  <c r="AV93" i="5"/>
  <c r="AU93" i="5"/>
  <c r="AZ93" i="5" s="1"/>
  <c r="A155" i="10"/>
  <c r="AU155" i="5"/>
  <c r="AZ155" i="5" s="1"/>
  <c r="AV155" i="5"/>
  <c r="A95" i="10"/>
  <c r="AU95" i="5"/>
  <c r="AZ95" i="5" s="1"/>
  <c r="AV95" i="5"/>
</calcChain>
</file>

<file path=xl/sharedStrings.xml><?xml version="1.0" encoding="utf-8"?>
<sst xmlns="http://schemas.openxmlformats.org/spreadsheetml/2006/main" count="15785" uniqueCount="3182">
  <si>
    <t>序号</t>
  </si>
  <si>
    <t>存在的问题</t>
  </si>
  <si>
    <t>解决方案</t>
  </si>
  <si>
    <t>公司统一购买的飞机票，主要是出国的大额机票，可能涉及高管，但适用频次较低，而且各公司高管成本中心不太固定</t>
  </si>
  <si>
    <t>建一个服务类物料，归集成本中心选择党群工作部，未来涉及高管的，手工调整</t>
  </si>
  <si>
    <t>设备维修：所有设备维修均需创建对应的PM订单，根据订单的结算规则归集到不同的成本中心、售后订单、研发订单中；总部/瑞达未启用PM订单管理的，增加成本中心-办公设备维修，用于归集维修金额</t>
  </si>
  <si>
    <t>仓储保管合同，我们和客户签订？</t>
  </si>
  <si>
    <t>产品服务编号主要用途</t>
  </si>
  <si>
    <t>项目</t>
  </si>
  <si>
    <t>填写内容</t>
  </si>
  <si>
    <t>填写说明</t>
  </si>
  <si>
    <t>备注</t>
  </si>
  <si>
    <t>一级分类描述</t>
  </si>
  <si>
    <t>服务采购合同</t>
  </si>
  <si>
    <t>一级分类编号</t>
  </si>
  <si>
    <t>DD</t>
  </si>
  <si>
    <t>服务分类属性</t>
  </si>
  <si>
    <t>K:在建工程类业务（ZI01/02)</t>
  </si>
  <si>
    <t>服务分类属性编码</t>
  </si>
  <si>
    <t>K</t>
  </si>
  <si>
    <t>对应归集的成本对象</t>
  </si>
  <si>
    <t>二级分类描述</t>
  </si>
  <si>
    <t>建筑服务</t>
  </si>
  <si>
    <t>增值税服务类分类-大类</t>
  </si>
  <si>
    <t>决定未来业务税率</t>
  </si>
  <si>
    <t>二级分类编号</t>
  </si>
  <si>
    <t>05</t>
  </si>
  <si>
    <t>小类描述</t>
  </si>
  <si>
    <t>工程服务</t>
  </si>
  <si>
    <t>增值税服务类分类-小类</t>
  </si>
  <si>
    <t>小类编码</t>
  </si>
  <si>
    <t>流水</t>
  </si>
  <si>
    <t>01</t>
  </si>
  <si>
    <t>三级分类编号</t>
  </si>
  <si>
    <t>DDK05101</t>
  </si>
  <si>
    <t>三级分类描述</t>
  </si>
  <si>
    <t>在建工程-建筑工程施工</t>
  </si>
  <si>
    <t>对应的实际发生的业务
要求：
1、为便于数据分析，列示所有涉及的业务；
2、各业务如果对应的核算内容不一致，需区分，如吊装费：按天结算、按长度结算、按设备吨位结算等</t>
  </si>
  <si>
    <t>吊装费-按天结算
吊装费-按小时结算
吊装费-25吨吊车
吊装费-50吨吊车
……</t>
  </si>
  <si>
    <t>计量单位</t>
  </si>
  <si>
    <t>PC</t>
  </si>
  <si>
    <t>适用公司</t>
  </si>
  <si>
    <t>所有公司</t>
  </si>
  <si>
    <t>允许手工创建采购订单标识</t>
  </si>
  <si>
    <t>触发采购订单</t>
  </si>
  <si>
    <t>服务归集内容</t>
  </si>
  <si>
    <t>指新建、改建各种建筑物、构筑物的工程作业，包括与建筑物相连的各种设备或者支柱、操作平台的安装或者装设工程作业，以及各种窑炉和金属结构工程作业。</t>
  </si>
  <si>
    <t>各业务对应归集的内容，便于业务人员选择</t>
  </si>
  <si>
    <t>科目编码</t>
  </si>
  <si>
    <t>8001020000</t>
  </si>
  <si>
    <t>所属会计科目</t>
  </si>
  <si>
    <t>科目描述</t>
  </si>
  <si>
    <t>在建工程成本-建筑款</t>
  </si>
  <si>
    <t>签质量协议</t>
  </si>
  <si>
    <t>×</t>
  </si>
  <si>
    <t>判断是否签订对应的协议</t>
  </si>
  <si>
    <t>签技术协议</t>
  </si>
  <si>
    <t>签EHS协议</t>
  </si>
  <si>
    <t>√</t>
  </si>
  <si>
    <t>签保密协议</t>
  </si>
  <si>
    <t>采购组</t>
  </si>
  <si>
    <t>未来统一归口管理部门</t>
  </si>
  <si>
    <t>新增评审内容</t>
  </si>
  <si>
    <t>归集的成本中心</t>
  </si>
  <si>
    <t>费用归集的成本中心</t>
  </si>
  <si>
    <t>发票要求</t>
  </si>
  <si>
    <t>备注栏内容：建筑服务发生地县（市、区）名称及项目名称</t>
  </si>
  <si>
    <t>接收的发票是否有特殊要求</t>
  </si>
  <si>
    <t>特殊附件</t>
  </si>
  <si>
    <t>报销发票时，除发票外，是否有其他必须提供的附件，如：会议通知、签到表等</t>
  </si>
  <si>
    <t>是否数量*单价</t>
  </si>
  <si>
    <t>是否可拆解为数量*单价的形式</t>
  </si>
  <si>
    <t>是否有合同</t>
  </si>
  <si>
    <t>是</t>
  </si>
  <si>
    <t>所有业务必须要签订双章合同，确认是否可以签订</t>
  </si>
  <si>
    <t>无合同用何资料替代</t>
  </si>
  <si>
    <t>若无法签订双章合同，使用何附件替代</t>
  </si>
  <si>
    <t>分配字段</t>
  </si>
  <si>
    <t>特殊备注
目前涉及安全生产、节能减排、环保与恢复、职业健康4类业务</t>
  </si>
  <si>
    <t>特别事项</t>
  </si>
  <si>
    <t>内容</t>
  </si>
  <si>
    <t>未来委托加工，不允许按小时结算，新产品也需按支确定价格，提供其他服务的，还需签订其他服务合同</t>
  </si>
  <si>
    <t>服务类物料编码规则</t>
  </si>
  <si>
    <t>一级分类（业务分类）+服务类属性+服务大类编码+服务小类编码+流水号</t>
  </si>
  <si>
    <t>1、业务分类</t>
  </si>
  <si>
    <t>2、服务类属性</t>
  </si>
  <si>
    <t>3、服务类编码（参考增值税服务类分类）</t>
  </si>
  <si>
    <t>4、流水号</t>
  </si>
  <si>
    <t>2个字符</t>
  </si>
  <si>
    <t>1个字符</t>
  </si>
  <si>
    <t>2+1个字符</t>
  </si>
  <si>
    <t>一级分类号</t>
  </si>
  <si>
    <t>一级分类</t>
  </si>
  <si>
    <t>对应的最末级编码位数</t>
  </si>
  <si>
    <t>服务类属性编码</t>
  </si>
  <si>
    <t>服务类属性描述</t>
  </si>
  <si>
    <t>服务类大类编码</t>
  </si>
  <si>
    <t>服务类小类编码</t>
  </si>
  <si>
    <t>DA</t>
  </si>
  <si>
    <t>销售业务</t>
  </si>
  <si>
    <t>4位编码</t>
  </si>
  <si>
    <t>A</t>
  </si>
  <si>
    <t>:</t>
  </si>
  <si>
    <t>成本中心类业务</t>
  </si>
  <si>
    <t>交通运输服务</t>
  </si>
  <si>
    <t>陆路运输服务</t>
  </si>
  <si>
    <t>DB</t>
  </si>
  <si>
    <t>物资采购业务</t>
  </si>
  <si>
    <t>B</t>
  </si>
  <si>
    <t>党工团类业务</t>
  </si>
  <si>
    <t>水路运输服务</t>
  </si>
  <si>
    <t>DC</t>
  </si>
  <si>
    <t>资产采购业务</t>
  </si>
  <si>
    <t>C</t>
  </si>
  <si>
    <t>安全生产类业务</t>
  </si>
  <si>
    <t>航空运输服务</t>
  </si>
  <si>
    <t>服务采购业务</t>
  </si>
  <si>
    <t>8位编码</t>
  </si>
  <si>
    <t>D</t>
  </si>
  <si>
    <t>节能减排类业务</t>
  </si>
  <si>
    <t>管道运输服务</t>
  </si>
  <si>
    <t>DE</t>
  </si>
  <si>
    <t>能源采购业务</t>
  </si>
  <si>
    <t>E</t>
  </si>
  <si>
    <t>环保与恢复类业务</t>
  </si>
  <si>
    <t>02</t>
  </si>
  <si>
    <t>物流辅助服务</t>
  </si>
  <si>
    <t>航空服务</t>
  </si>
  <si>
    <t>DF</t>
  </si>
  <si>
    <t>加工修理修配业务</t>
  </si>
  <si>
    <t>8位/4位编码</t>
  </si>
  <si>
    <t>F</t>
  </si>
  <si>
    <t>职业健康类业务</t>
  </si>
  <si>
    <t>港口码头服务</t>
  </si>
  <si>
    <t>DG</t>
  </si>
  <si>
    <t>融资业务</t>
  </si>
  <si>
    <t>G</t>
  </si>
  <si>
    <t>福利类</t>
  </si>
  <si>
    <t>货运客运场站服务</t>
  </si>
  <si>
    <t>DH</t>
  </si>
  <si>
    <t>投资业务</t>
  </si>
  <si>
    <t>H</t>
  </si>
  <si>
    <t>PM订单类业务（YP01-06)</t>
  </si>
  <si>
    <t>打捞救助服务</t>
  </si>
  <si>
    <t>I</t>
  </si>
  <si>
    <t>技术服务类业务(ZR01/ZY04)</t>
  </si>
  <si>
    <t>装卸搬运服务</t>
  </si>
  <si>
    <t>J</t>
  </si>
  <si>
    <t>售后类业务（ZC01)</t>
  </si>
  <si>
    <t>仓储服务</t>
  </si>
  <si>
    <t>1、4位编码不触发采购订单，8位编码触发采购订单</t>
  </si>
  <si>
    <t>在建工程类业务（ZI01/02)</t>
  </si>
  <si>
    <t>03</t>
  </si>
  <si>
    <t>租赁服务</t>
  </si>
  <si>
    <t>融资租赁服务</t>
  </si>
  <si>
    <t>2、资产类业务都触发采购订单</t>
  </si>
  <si>
    <t>L</t>
  </si>
  <si>
    <t>研发类业务(ZI03/ZY01-02)</t>
  </si>
  <si>
    <t>经营租赁服务</t>
  </si>
  <si>
    <t>M</t>
  </si>
  <si>
    <t>销售结算类业务(ZY06)</t>
  </si>
  <si>
    <t>04</t>
  </si>
  <si>
    <t>电信服务</t>
  </si>
  <si>
    <t>基础电信服务</t>
  </si>
  <si>
    <t>增值电信服务</t>
  </si>
  <si>
    <t>安装服务</t>
  </si>
  <si>
    <t>修缮服务</t>
  </si>
  <si>
    <t>装饰服务</t>
  </si>
  <si>
    <t>其他建筑服务</t>
  </si>
  <si>
    <t>06</t>
  </si>
  <si>
    <t>金融服务</t>
  </si>
  <si>
    <t>贷款服务</t>
  </si>
  <si>
    <t>直接收费金融服务</t>
  </si>
  <si>
    <t>保险服务</t>
  </si>
  <si>
    <t>金融商品转让</t>
  </si>
  <si>
    <t>07</t>
  </si>
  <si>
    <t>研发和技术服务</t>
  </si>
  <si>
    <t>研发服务</t>
  </si>
  <si>
    <t>合同能源管理服务</t>
  </si>
  <si>
    <t>工程勘察探勘服务</t>
  </si>
  <si>
    <t>专业技术服务</t>
  </si>
  <si>
    <t>08</t>
  </si>
  <si>
    <t>信息技术服务</t>
  </si>
  <si>
    <t>软件服务</t>
  </si>
  <si>
    <t>信息系统服务</t>
  </si>
  <si>
    <t>业务流程管理服务</t>
  </si>
  <si>
    <t>信息系统增值服务</t>
  </si>
  <si>
    <t>09</t>
  </si>
  <si>
    <t>文化创意服务</t>
  </si>
  <si>
    <t>设计服务</t>
  </si>
  <si>
    <t>知识产权服务</t>
  </si>
  <si>
    <t>广告服务</t>
  </si>
  <si>
    <t>会议展览服务</t>
  </si>
  <si>
    <t>鉴证咨询服务</t>
  </si>
  <si>
    <t>认证服务</t>
  </si>
  <si>
    <t>鉴证服务</t>
  </si>
  <si>
    <t>咨询服务</t>
  </si>
  <si>
    <t>11</t>
  </si>
  <si>
    <t>商务辅助服务</t>
  </si>
  <si>
    <t>企业管理服务</t>
  </si>
  <si>
    <t>经纪代理服务</t>
  </si>
  <si>
    <t>人力资源服务</t>
  </si>
  <si>
    <t>安全保护服务</t>
  </si>
  <si>
    <t>12</t>
  </si>
  <si>
    <t>生活服务</t>
  </si>
  <si>
    <t>文化体育服务</t>
  </si>
  <si>
    <t>教育医疗服务</t>
  </si>
  <si>
    <t>旅游娱乐服务</t>
  </si>
  <si>
    <t>餐饮住宿服务</t>
  </si>
  <si>
    <t>居民日常服务</t>
  </si>
  <si>
    <t>其他生活服务</t>
  </si>
  <si>
    <t>13</t>
  </si>
  <si>
    <t>邮政服务</t>
  </si>
  <si>
    <t>邮政普遍服务</t>
  </si>
  <si>
    <t>邮政特殊业务</t>
  </si>
  <si>
    <t>其他邮政业务</t>
  </si>
  <si>
    <t>00</t>
  </si>
  <si>
    <t>其他服务</t>
  </si>
  <si>
    <t>与增值税不相关的服务</t>
  </si>
  <si>
    <t>其他现代服务</t>
  </si>
  <si>
    <t>删除？</t>
  </si>
  <si>
    <t>14</t>
  </si>
  <si>
    <t>新增</t>
  </si>
  <si>
    <t>采购组-总部</t>
  </si>
  <si>
    <t>采购组-瑞达</t>
  </si>
  <si>
    <t>采购组-子公司</t>
  </si>
  <si>
    <t>归集成本中心</t>
  </si>
  <si>
    <t>归集成本中心描述</t>
  </si>
  <si>
    <t>DDA08101</t>
  </si>
  <si>
    <t>成本中心-软件开发与测试</t>
  </si>
  <si>
    <t>运营财务部</t>
  </si>
  <si>
    <t>综合部</t>
  </si>
  <si>
    <t>财资部</t>
  </si>
  <si>
    <t>财资部-财务与信息化</t>
  </si>
  <si>
    <t>5101044000</t>
  </si>
  <si>
    <t>费用-信息化费用</t>
  </si>
  <si>
    <t>DDA08201</t>
  </si>
  <si>
    <t>成本中心-网站内容维护</t>
  </si>
  <si>
    <t>DDA08202</t>
  </si>
  <si>
    <t>成本中心-数据中心，IDC服务</t>
  </si>
  <si>
    <t>DDA08203</t>
  </si>
  <si>
    <t>成本中心-信息安全服务</t>
  </si>
  <si>
    <t>DDA08204</t>
  </si>
  <si>
    <t>成本中心-信息系统实施与维护</t>
  </si>
  <si>
    <t>DDA10201</t>
  </si>
  <si>
    <t>成本中心-财务审计费</t>
  </si>
  <si>
    <t>5101039001</t>
  </si>
  <si>
    <t>费用-中介机构服务费-审计费</t>
  </si>
  <si>
    <t>DDA10202</t>
  </si>
  <si>
    <t>成本中心-税务审计费</t>
  </si>
  <si>
    <t>DDK10202</t>
  </si>
  <si>
    <t>在建工程-工程造价咨询</t>
  </si>
  <si>
    <t>/</t>
  </si>
  <si>
    <t>党群工作部</t>
  </si>
  <si>
    <t>8001040017</t>
  </si>
  <si>
    <t>在建工程成本-待摊支出-管理费-咨询费</t>
  </si>
  <si>
    <t>DDK10203</t>
  </si>
  <si>
    <t>在建工程-施工图审查</t>
  </si>
  <si>
    <t>DDK10204</t>
  </si>
  <si>
    <t>在建工程-建设工程监理</t>
  </si>
  <si>
    <t>8001040026</t>
  </si>
  <si>
    <t>在建工程成本-待摊支出-监理费</t>
  </si>
  <si>
    <t>DDK11101</t>
  </si>
  <si>
    <t>在建工程-建设工程项目管理</t>
  </si>
  <si>
    <t>8001040018</t>
  </si>
  <si>
    <t>在建工程成本-待摊支出-管理费-中介机构服务费</t>
  </si>
  <si>
    <t>DDK10205</t>
  </si>
  <si>
    <t>在建工程-安全评价</t>
  </si>
  <si>
    <t>DDK05102</t>
  </si>
  <si>
    <t>在建工程-临时设施费</t>
  </si>
  <si>
    <t>8001040024</t>
  </si>
  <si>
    <t>在建工程成本-待摊支出-临时设施费</t>
  </si>
  <si>
    <t>DDK11201</t>
  </si>
  <si>
    <t>在建工程-招标代理</t>
  </si>
  <si>
    <t>DDK10206</t>
  </si>
  <si>
    <t>在建工程-职业健康评价</t>
  </si>
  <si>
    <t>DDK10301</t>
  </si>
  <si>
    <t>在建工程-可行性研究、初步设计</t>
  </si>
  <si>
    <t>8001040020</t>
  </si>
  <si>
    <t>在建工程成本-待摊支出-可行性研究费</t>
  </si>
  <si>
    <t>DDK09102</t>
  </si>
  <si>
    <t>在建工程-资料装订</t>
  </si>
  <si>
    <t>8001040010</t>
  </si>
  <si>
    <t>在建工程成本-待摊支出-管理费-办公费</t>
  </si>
  <si>
    <t>DDK10302</t>
  </si>
  <si>
    <t>在建工程-竣工决算审计</t>
  </si>
  <si>
    <t>DDK07402</t>
  </si>
  <si>
    <t>在建工程-测绘费</t>
  </si>
  <si>
    <t>DDK05501</t>
  </si>
  <si>
    <t>在建工程-绿化费</t>
  </si>
  <si>
    <t>在建工程-造价决算审计</t>
  </si>
  <si>
    <t>DDK10207</t>
  </si>
  <si>
    <t>在建工程-能源评估</t>
  </si>
  <si>
    <t>DDK10101</t>
  </si>
  <si>
    <t>在建工程-消防检测</t>
  </si>
  <si>
    <t>DDK06301</t>
  </si>
  <si>
    <t>在建工程-基建保险</t>
  </si>
  <si>
    <t>允许手工创建采购订单标识（1-允许，2-不允许）</t>
  </si>
  <si>
    <t>费用属性</t>
  </si>
  <si>
    <t>增值税码</t>
  </si>
  <si>
    <t>税码描述</t>
  </si>
  <si>
    <t>税目编码</t>
  </si>
  <si>
    <t>印花税税目</t>
  </si>
  <si>
    <t>印花税税率</t>
  </si>
  <si>
    <t>印花税编码</t>
  </si>
  <si>
    <t>验收附件</t>
  </si>
  <si>
    <t>删除标识</t>
  </si>
  <si>
    <t>依据</t>
  </si>
  <si>
    <t>采购组编码</t>
  </si>
  <si>
    <t>采购组/成本中心-总部</t>
  </si>
  <si>
    <t>采购组/成本中心-瑞达</t>
  </si>
  <si>
    <t>归集成本中心描述-子公司</t>
  </si>
  <si>
    <t>订单号（统计型）</t>
  </si>
  <si>
    <t>审批流分类</t>
  </si>
  <si>
    <t>调整说明</t>
  </si>
  <si>
    <t>调整原因</t>
  </si>
  <si>
    <t>销售合同</t>
  </si>
  <si>
    <t>DA01</t>
  </si>
  <si>
    <t>销售叶片</t>
  </si>
  <si>
    <t>总部对外销售叶片业务。</t>
  </si>
  <si>
    <t>XA</t>
  </si>
  <si>
    <t>销项税</t>
  </si>
  <si>
    <t>XS</t>
  </si>
  <si>
    <t>不适用</t>
  </si>
  <si>
    <t>E:其他</t>
  </si>
  <si>
    <t>DA02</t>
  </si>
  <si>
    <t>销售售后服务</t>
  </si>
  <si>
    <t>叶片售后维修服务结算的费用。</t>
  </si>
  <si>
    <t>加工承揽合同</t>
  </si>
  <si>
    <t>JG</t>
  </si>
  <si>
    <t>C:售后服务类</t>
  </si>
  <si>
    <t>DA03</t>
  </si>
  <si>
    <t>销售技术服务</t>
  </si>
  <si>
    <t>销售叶片设计等服务。</t>
  </si>
  <si>
    <t>X2</t>
  </si>
  <si>
    <t>技术合同</t>
  </si>
  <si>
    <t>JS</t>
  </si>
  <si>
    <t>DA04</t>
  </si>
  <si>
    <t>销售材料、废旧物资及固定资产</t>
  </si>
  <si>
    <t>指销售材料、废旧物资以及固定资产。</t>
  </si>
  <si>
    <t>DA05</t>
  </si>
  <si>
    <t>销售软件</t>
  </si>
  <si>
    <t>指销售软件。</t>
  </si>
  <si>
    <t>瑞达</t>
  </si>
  <si>
    <t>DA06</t>
  </si>
  <si>
    <t>销售非专利技术</t>
  </si>
  <si>
    <t>销售非专利技术，如：设计图纸、资料、数据、技术规范、工艺流程、材料配方、管理制度和方法等。</t>
  </si>
  <si>
    <t>B:专利类</t>
  </si>
  <si>
    <t>DA07</t>
  </si>
  <si>
    <t>销售专利技术</t>
  </si>
  <si>
    <t>销售我司申请的在有效期内的专利所保护技术。</t>
  </si>
  <si>
    <t>DA08</t>
  </si>
  <si>
    <t>授权使用叶片设计</t>
  </si>
  <si>
    <t>授权对方使用叶片设计。</t>
  </si>
  <si>
    <t>DA09</t>
  </si>
  <si>
    <t>土地使用权转让</t>
  </si>
  <si>
    <t>指对国家准许在一定期间内对国有土地享有开发、利用、经营的权利转移、交换或者赠送</t>
  </si>
  <si>
    <t>XC</t>
  </si>
  <si>
    <t>产权转移合同</t>
  </si>
  <si>
    <t>CQ</t>
  </si>
  <si>
    <t>D:党工团办综合</t>
  </si>
  <si>
    <t>10</t>
  </si>
  <si>
    <t>DA10</t>
  </si>
  <si>
    <t>厂房出租</t>
  </si>
  <si>
    <t>将房产对外出租的业务。</t>
  </si>
  <si>
    <t>财产租赁合同</t>
  </si>
  <si>
    <t>ZL</t>
  </si>
  <si>
    <t>DA11</t>
  </si>
  <si>
    <t>代保管协议</t>
  </si>
  <si>
    <t>与客户签订的叶片、材料等代保管协议。</t>
  </si>
  <si>
    <t>不缴纳印花税</t>
  </si>
  <si>
    <t>FW</t>
  </si>
  <si>
    <t>DA12</t>
  </si>
  <si>
    <t>跨公司人员服务</t>
  </si>
  <si>
    <t>借出本公司人员，为外部服务。</t>
  </si>
  <si>
    <t>20210223加</t>
  </si>
  <si>
    <t>子公司之间人员借调-调出方提交合同评审流程时使用</t>
  </si>
  <si>
    <t>DA13</t>
  </si>
  <si>
    <t>设备出租</t>
  </si>
  <si>
    <t>将设备对外出租的业务。</t>
  </si>
  <si>
    <t>DA14</t>
  </si>
  <si>
    <t>受托加工服务</t>
  </si>
  <si>
    <t>受托加工叶片、半成品等服务。如总部委托子公司生产叶片业务</t>
  </si>
  <si>
    <t>15</t>
  </si>
  <si>
    <t>DA15</t>
  </si>
  <si>
    <t>提供能源类服务</t>
  </si>
  <si>
    <t>总部、分子公司提供能源类业务</t>
  </si>
  <si>
    <t>20210804加</t>
  </si>
  <si>
    <t>子公司出租厂房给外包方，同时提供水电气</t>
  </si>
  <si>
    <t>16</t>
  </si>
  <si>
    <t>DA16</t>
  </si>
  <si>
    <t>提供信息化运维服务</t>
  </si>
  <si>
    <t>提供信息化运维、项目优化等服务。</t>
  </si>
  <si>
    <t>瑞达博实</t>
  </si>
  <si>
    <t>20210831加</t>
  </si>
  <si>
    <t>瑞达博实对外提供信息化运维服务。</t>
  </si>
  <si>
    <t>20220420改印花税分类</t>
  </si>
  <si>
    <t>物资采购合同</t>
  </si>
  <si>
    <t>AB类物资采购</t>
  </si>
  <si>
    <t>DB01</t>
  </si>
  <si>
    <t>AB类材料</t>
  </si>
  <si>
    <t>指加工叶片使用AB类材料</t>
  </si>
  <si>
    <t>M1</t>
  </si>
  <si>
    <t>货物、加工修理修配劳务（进）</t>
  </si>
  <si>
    <t>采购合同</t>
  </si>
  <si>
    <t>CG</t>
  </si>
  <si>
    <t>计划采购部</t>
  </si>
  <si>
    <t>运营采购部</t>
  </si>
  <si>
    <t>C类物资采购</t>
  </si>
  <si>
    <t>DB02</t>
  </si>
  <si>
    <t>C类材料</t>
  </si>
  <si>
    <t>按照物料管理的C类材料，即物料编码为2005开头的物料</t>
  </si>
  <si>
    <t>F:C类材料</t>
  </si>
  <si>
    <t>工装、支架</t>
  </si>
  <si>
    <t>DB03</t>
  </si>
  <si>
    <t>指加工叶片辅助使用的工装、支架等</t>
  </si>
  <si>
    <t>产品</t>
  </si>
  <si>
    <t>DB04</t>
  </si>
  <si>
    <t>叶片采购</t>
  </si>
  <si>
    <t>A:成本中心类业务</t>
  </si>
  <si>
    <t>0</t>
  </si>
  <si>
    <t>DBA01001</t>
  </si>
  <si>
    <t>成本中心-办公用品（职能）</t>
  </si>
  <si>
    <t>日常业务中使用的办公用品，如中性笔、笔记本等。</t>
  </si>
  <si>
    <t>5101011000</t>
  </si>
  <si>
    <t>费用-办公费</t>
  </si>
  <si>
    <t>党群管理中心-办公室</t>
  </si>
  <si>
    <t>DBA01002</t>
  </si>
  <si>
    <t>成本中心-办公用品（生产）</t>
  </si>
  <si>
    <t>生产业务中使用的办公用品，如刻字纸、标识牌等。</t>
  </si>
  <si>
    <t>制造部</t>
  </si>
  <si>
    <t>DBA01003</t>
  </si>
  <si>
    <t>成本中心-信息化设施</t>
  </si>
  <si>
    <t>与信息化业务有关的办公设备。比如视频设备等实物。</t>
  </si>
  <si>
    <t>总部不适用瑞达</t>
  </si>
  <si>
    <t>成本中心-油卡充值</t>
  </si>
  <si>
    <t>加油卡充值。</t>
  </si>
  <si>
    <t>5101035000</t>
  </si>
  <si>
    <t>费用-用车费</t>
  </si>
  <si>
    <t>发票左上角有标注“成品油”的字样</t>
  </si>
  <si>
    <t>X</t>
  </si>
  <si>
    <t>20210201删除</t>
  </si>
  <si>
    <t>DBA01005</t>
  </si>
  <si>
    <t>成本中心-图书、杂志等</t>
  </si>
  <si>
    <t>除党工团、安全生产、节能减排、环境保护与恢复、研发外，日常业务中购订的图书报纸杂志等。</t>
  </si>
  <si>
    <t>DBA01006</t>
  </si>
  <si>
    <t>成本中心-展览用品-国内业务</t>
  </si>
  <si>
    <t>市场服务部参加展览所需物品。</t>
  </si>
  <si>
    <t>5101036000</t>
  </si>
  <si>
    <t>费用-展览费</t>
  </si>
  <si>
    <t>市场营销部</t>
  </si>
  <si>
    <t>总部</t>
  </si>
  <si>
    <t>DBA01007</t>
  </si>
  <si>
    <t>成本中心-办公家具</t>
  </si>
  <si>
    <t>办公用家具。适用于总部、瑞达，其他分子公司按照C类管理。</t>
  </si>
  <si>
    <t>DBA01008</t>
  </si>
  <si>
    <t>成本中心-非货币福利-其他</t>
  </si>
  <si>
    <t>除季度劳保用品、防暑降温外的实物福利。</t>
  </si>
  <si>
    <t>2211089900</t>
  </si>
  <si>
    <t>应付职工薪酬-非货币性福利-其他</t>
  </si>
  <si>
    <t>党群管理中心-人力资源部</t>
  </si>
  <si>
    <t>DBA01009</t>
  </si>
  <si>
    <t>成本中心-非货币福利-劳保</t>
  </si>
  <si>
    <t>按季度发放的劳保用品，如洗漱用品等。</t>
  </si>
  <si>
    <t>2211080100</t>
  </si>
  <si>
    <t>应付职工薪酬-非货币性福利-劳保用品</t>
  </si>
  <si>
    <t>DBA01010</t>
  </si>
  <si>
    <t>成本中心-非货币福利-防暑降温</t>
  </si>
  <si>
    <t>防暑降温用品。</t>
  </si>
  <si>
    <t>2211080200</t>
  </si>
  <si>
    <t>应付职工薪酬-非货币性福利-防暑费用</t>
  </si>
  <si>
    <t>DBA01011</t>
  </si>
  <si>
    <t>成本中心-瑞达C类材料</t>
  </si>
  <si>
    <t>瑞达公司购买的C类材料。</t>
  </si>
  <si>
    <t>5101017000</t>
  </si>
  <si>
    <t>费用-物料消耗</t>
  </si>
  <si>
    <t>20210618加</t>
  </si>
  <si>
    <t>瑞达公司未配置材料出入库，申请增加服务类编号用于归集采购的C类材料</t>
  </si>
  <si>
    <t>B:党工团类业务</t>
  </si>
  <si>
    <t>DBB01001</t>
  </si>
  <si>
    <t>党组织活动-办公用品</t>
  </si>
  <si>
    <t>除图书报纸杂志外，与党组织活动相关的办公用品。</t>
  </si>
  <si>
    <t>5101051000</t>
  </si>
  <si>
    <t>费用-党组织活动经费</t>
  </si>
  <si>
    <t>党群管理中心-党群工作部</t>
  </si>
  <si>
    <t>DBB01002</t>
  </si>
  <si>
    <t>党组织活动-图书、杂志等</t>
  </si>
  <si>
    <t>与党组织活动相关的图书报纸杂志等。</t>
  </si>
  <si>
    <t>公司党委</t>
  </si>
  <si>
    <t>DBB01003</t>
  </si>
  <si>
    <t>党组织活动-活动用品</t>
  </si>
  <si>
    <t>与党组织活动相关其他支出。</t>
  </si>
  <si>
    <t>DBB01004</t>
  </si>
  <si>
    <t>团组织活动-办公用品</t>
  </si>
  <si>
    <t>除图书报纸杂志外，与团组织活动相关的办公用品。</t>
  </si>
  <si>
    <t>5101068000</t>
  </si>
  <si>
    <t>费用-团组织活动经费</t>
  </si>
  <si>
    <t>DBB01005</t>
  </si>
  <si>
    <t>团组织活动-图书、杂志等</t>
  </si>
  <si>
    <t>与团组织活动相关的图书报纸杂志等。</t>
  </si>
  <si>
    <t>公司团委</t>
  </si>
  <si>
    <t>DBB01006</t>
  </si>
  <si>
    <t>团组织活动-活动用品</t>
  </si>
  <si>
    <t>与团组织活动相关的其他支出。</t>
  </si>
  <si>
    <t>DBB01007</t>
  </si>
  <si>
    <t>工会活动-办公用品</t>
  </si>
  <si>
    <t>除图书报纸杂志外，与工会活动相关的办公用品。</t>
  </si>
  <si>
    <t>2211070200</t>
  </si>
  <si>
    <t>应付职工薪酬-工会经费-工会经费支出</t>
  </si>
  <si>
    <t>工会</t>
  </si>
  <si>
    <t>DBB01008</t>
  </si>
  <si>
    <t>工会活动-活动用品</t>
  </si>
  <si>
    <t>与工会活动相关的其他支出。</t>
  </si>
  <si>
    <t>DBB01009</t>
  </si>
  <si>
    <t>工会活动-员工福利</t>
  </si>
  <si>
    <t>以工会名义发放的福利物品。</t>
  </si>
  <si>
    <t>DBB01010</t>
  </si>
  <si>
    <t>工会活动-图书、杂志等</t>
  </si>
  <si>
    <t>与工会活动相关的图书报纸杂志等。</t>
  </si>
  <si>
    <t>C:安全生产类业务</t>
  </si>
  <si>
    <t>DBC01001</t>
  </si>
  <si>
    <t>安全生产-办公用品</t>
  </si>
  <si>
    <t>与安全生产活动相关的办公用品。</t>
  </si>
  <si>
    <t>安全生产-培训宣传</t>
  </si>
  <si>
    <t>安环质量部-安全生产</t>
  </si>
  <si>
    <t>总部/瑞达</t>
  </si>
  <si>
    <t>DBC01002</t>
  </si>
  <si>
    <t>安全生产-消防器材</t>
  </si>
  <si>
    <t>指公司购买的与消防有关的材料。</t>
  </si>
  <si>
    <t>安全生产-其他</t>
  </si>
  <si>
    <t>安全环保部</t>
  </si>
  <si>
    <t>A:安环质量类</t>
  </si>
  <si>
    <t>20210508加</t>
  </si>
  <si>
    <t>D:节能减排类业务</t>
  </si>
  <si>
    <t>DBD01001</t>
  </si>
  <si>
    <t>节能减排-办公用品</t>
  </si>
  <si>
    <t>与节能减排活动相关的办公用品。</t>
  </si>
  <si>
    <t>节能减排-培训宣传</t>
  </si>
  <si>
    <t>安环质量部-环保</t>
  </si>
  <si>
    <t>E:环保与恢复类业务</t>
  </si>
  <si>
    <t>DBE01001</t>
  </si>
  <si>
    <t>环保与恢复-设备配件费</t>
  </si>
  <si>
    <t>指为环境保护与恢复新增的非固定资产类设备、配件等。</t>
  </si>
  <si>
    <t>M0</t>
  </si>
  <si>
    <t>其他（进）</t>
  </si>
  <si>
    <t>5101060000</t>
  </si>
  <si>
    <t>费用-环保排污费</t>
  </si>
  <si>
    <t>环保-其他</t>
  </si>
  <si>
    <t>20210609加</t>
  </si>
  <si>
    <t>环保类业务一般为紧急类业务，为避免影响业务开展，申请增加服务类物料。</t>
  </si>
  <si>
    <t>F:职业健康类业务</t>
  </si>
  <si>
    <t>DBF01001</t>
  </si>
  <si>
    <t>职业健康-办公用品</t>
  </si>
  <si>
    <t>与员工职业健康活动有关的办公用品。</t>
  </si>
  <si>
    <t>职业健康-其他</t>
  </si>
  <si>
    <t>办公室</t>
  </si>
  <si>
    <t>安环质量部</t>
  </si>
  <si>
    <t>L:研发类业务(ZI03/ZY01-02)</t>
  </si>
  <si>
    <t>DBL01001</t>
  </si>
  <si>
    <t>研发订单-图书、杂志等</t>
  </si>
  <si>
    <t>日常业务中购订的图书报纸杂志等，用于资本化研发订单、费用化研发中的部分。</t>
  </si>
  <si>
    <t>5301001400</t>
  </si>
  <si>
    <t>研发支出-办公费</t>
  </si>
  <si>
    <t>研发中心</t>
  </si>
  <si>
    <t>DBL01002</t>
  </si>
  <si>
    <t>研发订单-研发材料</t>
  </si>
  <si>
    <t>研发测试阶段购买的材料。</t>
  </si>
  <si>
    <t>5301000300</t>
  </si>
  <si>
    <t>研发支出-材料费</t>
  </si>
  <si>
    <t>资产采购合同</t>
  </si>
  <si>
    <t>固定资产</t>
  </si>
  <si>
    <t>DC01</t>
  </si>
  <si>
    <t>采购固定资产</t>
  </si>
  <si>
    <t>固定资产是指同时具有下列特征的有形资产：（1）为生产商品、提供劳务、出租或经营管理而持有的（2）使用寿命超过一个会计年度</t>
  </si>
  <si>
    <t>M2</t>
  </si>
  <si>
    <t>固定资产（进）</t>
  </si>
  <si>
    <t>无形资产</t>
  </si>
  <si>
    <t>DC02</t>
  </si>
  <si>
    <t>采购非专利技术</t>
  </si>
  <si>
    <t>非专利技术也称专有技术，指不为外界所知、在生成经营活动中已采用了的，不享有法律保护的，可以带来经济利益的各种技术和诀窍</t>
  </si>
  <si>
    <t>工艺装备部</t>
  </si>
  <si>
    <t>DC03</t>
  </si>
  <si>
    <t>采购专利技术</t>
  </si>
  <si>
    <t>是指处于有效期内的专利所保护的技术</t>
  </si>
  <si>
    <t>DC04</t>
  </si>
  <si>
    <t>采购特许权</t>
  </si>
  <si>
    <t>又称经营特许权，指企业在某一地区经营或者销售某种特定商品的权利或是一家企业接受另一家企业使用其商标、商号、技术秘密等的权利。</t>
  </si>
  <si>
    <t>DC05</t>
  </si>
  <si>
    <t>采购软件</t>
  </si>
  <si>
    <t>采购SRM等软件的使用权</t>
  </si>
  <si>
    <t>DC06</t>
  </si>
  <si>
    <t>土地使用权划拨</t>
  </si>
  <si>
    <t>指县级以上人民政府依法批准,在土地使用者缴纳补偿、安置等费用后将该幅土地交付其使用，或者将国有土地使用权无偿交付给土地使用者使用的行为</t>
  </si>
  <si>
    <t>DC07</t>
  </si>
  <si>
    <t>公司间资产调拨</t>
  </si>
  <si>
    <t>公司间调拨固定资产。</t>
  </si>
  <si>
    <t>20210324加</t>
  </si>
  <si>
    <t>公司间固定资产调拨，年初不涉及这部分预算，SAP中通过ABT1N直接将固定资产的原值、折旧、净值从一个公司直接迁移到另一个公司，不涉及下达采购订单</t>
  </si>
  <si>
    <t>DC08</t>
  </si>
  <si>
    <t>固定资产运输费</t>
  </si>
  <si>
    <t>采购固定资产产品的运输费</t>
  </si>
  <si>
    <t>N1</t>
  </si>
  <si>
    <t>运输服务（进）</t>
  </si>
  <si>
    <t>货物运输合同</t>
  </si>
  <si>
    <t>YS</t>
  </si>
  <si>
    <t>备注栏内容：应将起运地、到达地、车种车号以及运输货物信息等内容填写在发票备注栏中</t>
  </si>
  <si>
    <t>20210325加</t>
  </si>
  <si>
    <t>为便于缴纳印花税时区分业务，将资产化的运输费单独一个服务编码</t>
  </si>
  <si>
    <t>增值税不相关服务</t>
  </si>
  <si>
    <t>DDA00000</t>
  </si>
  <si>
    <t>成本中心-协会会费（市场类）</t>
  </si>
  <si>
    <t>参加市场相关协会缴纳的会费。</t>
  </si>
  <si>
    <t>J0</t>
  </si>
  <si>
    <t>进项税</t>
  </si>
  <si>
    <t>5101057000</t>
  </si>
  <si>
    <t>费用-社团协会会费</t>
  </si>
  <si>
    <t>成本中心-知识产权申请</t>
  </si>
  <si>
    <t>办理知识产权申请，国家知识产权局收取的费用，包括申请费、年费、超项费、授权办登费、变更费等所有官方费用。</t>
  </si>
  <si>
    <t>5101039099</t>
  </si>
  <si>
    <t>费用-中介机构服务费-其他</t>
  </si>
  <si>
    <t>20210105删除</t>
  </si>
  <si>
    <t>邯郸在用，222年删除</t>
  </si>
  <si>
    <t>成本中心-知识产权官费</t>
  </si>
  <si>
    <t>国家知识产权局收取的费用，包括申请费、年费、超项费、授权办登费、变更费等所有官方费用及其代办费。费用由成本中心承担。</t>
  </si>
  <si>
    <t>20210423删除</t>
  </si>
  <si>
    <t>DDA00003</t>
  </si>
  <si>
    <t>成本中心-协会会费（质量类）</t>
  </si>
  <si>
    <t>参加质量相关协会缴纳的会费。</t>
  </si>
  <si>
    <t>质量管理部</t>
  </si>
  <si>
    <t>20210128加</t>
  </si>
  <si>
    <t>DDA00101</t>
  </si>
  <si>
    <t>成本中心-设备调试费</t>
  </si>
  <si>
    <t>生产制造用设备、工装、模具等的调试费。</t>
  </si>
  <si>
    <t>D0</t>
  </si>
  <si>
    <t>其他</t>
  </si>
  <si>
    <t>5101019000</t>
  </si>
  <si>
    <t>费用-机械修理费</t>
  </si>
  <si>
    <t>20210412加/20230706停用</t>
  </si>
  <si>
    <t>子公司使用总部/客户资产，发生的设备调试费，不涉及资本化部分</t>
  </si>
  <si>
    <t>DDA01101</t>
  </si>
  <si>
    <t>成本中心-陆路运输-转储/采购叶片</t>
  </si>
  <si>
    <t>指采购叶片、叶片转储发生的、通过铁路运输或其他陆路运输等方式进行的运输服务。</t>
  </si>
  <si>
    <t>5101015000</t>
  </si>
  <si>
    <t>费用-运输费</t>
  </si>
  <si>
    <t>财资部-库房</t>
  </si>
  <si>
    <t>20240327改描述</t>
  </si>
  <si>
    <t>DDA01102</t>
  </si>
  <si>
    <t>成本中心-陆路运输-设备工装</t>
  </si>
  <si>
    <t>指通过铁路运输或其他陆路运输等方式进行的设备、工装运输服务。</t>
  </si>
  <si>
    <t>DDA01103</t>
  </si>
  <si>
    <t>成本中心-通勤车</t>
  </si>
  <si>
    <t>指接送员工上下班班车的通勤费用</t>
  </si>
  <si>
    <t>DDA01104</t>
  </si>
  <si>
    <t>成本中心-陆路运输-支架往返风场</t>
  </si>
  <si>
    <t>指通过铁路运输或其他陆路运输等方式在公司与风场之间运输支架。</t>
  </si>
  <si>
    <t>市场服务部</t>
  </si>
  <si>
    <t>市场部</t>
  </si>
  <si>
    <t>20210104加</t>
  </si>
  <si>
    <t>DDA01105</t>
  </si>
  <si>
    <t>成本中心-陆路运输-旅客运输</t>
  </si>
  <si>
    <t>指租车含司机的服务，如滴滴打车、接待活动使用含司机的车辆等。</t>
  </si>
  <si>
    <t>20210108加</t>
  </si>
  <si>
    <t>DDA01106</t>
  </si>
  <si>
    <t>成本中心-陆路运输-材料</t>
  </si>
  <si>
    <t>指采购材料发生的、通过铁路运输或其他陆路运输等方式进行的运输服务。</t>
  </si>
  <si>
    <t>20210623加</t>
  </si>
  <si>
    <t>分子公司之间调拨发生的运输费</t>
  </si>
  <si>
    <t>DDA01201</t>
  </si>
  <si>
    <t>成本中心-海运运输-生产材料</t>
  </si>
  <si>
    <t>指通过江、河、湖、川等天然、人工水道或者海洋航道运送材料的业务。</t>
  </si>
  <si>
    <t>DDA01301</t>
  </si>
  <si>
    <t>成本中心-飞机票</t>
  </si>
  <si>
    <t>指除售后人员、研发人员外其他人员出差的大额机票。</t>
  </si>
  <si>
    <t>5101014000</t>
  </si>
  <si>
    <t>费用-差旅费</t>
  </si>
  <si>
    <t>DDA01302</t>
  </si>
  <si>
    <t>成本中心-航空运输-生产材料</t>
  </si>
  <si>
    <t>指通过空中航线运送生产材料的业务。</t>
  </si>
  <si>
    <t>DDA02501</t>
  </si>
  <si>
    <t>成本中心-叶片搬运-100T吊车</t>
  </si>
  <si>
    <t>指使用吊车将叶片在车间之间进行装卸和搬运的业务活动，按吊车吨位结算。</t>
  </si>
  <si>
    <t>5101050000</t>
  </si>
  <si>
    <t>费用-吊装费</t>
  </si>
  <si>
    <t>费用结算单</t>
  </si>
  <si>
    <t>售后服务部</t>
  </si>
  <si>
    <t>DDA02502</t>
  </si>
  <si>
    <t>成本中心-叶片搬运-25T吊车</t>
  </si>
  <si>
    <t>DDA02503</t>
  </si>
  <si>
    <t>成本中心-叶片搬运-50T吊车</t>
  </si>
  <si>
    <t>DDA02504</t>
  </si>
  <si>
    <t>成本中心-叶片搬运-75T吊车</t>
  </si>
  <si>
    <t>DDA02505</t>
  </si>
  <si>
    <t>成本中心-叶片搬运-8T吊车</t>
  </si>
  <si>
    <t>DDA02506</t>
  </si>
  <si>
    <t>成本中心-叶片搬运-按小时结算</t>
  </si>
  <si>
    <t>指使用吊车将叶片在车间之间进行装卸和搬运的业务活动，按使用吊车小时数结算。</t>
  </si>
  <si>
    <t>DDA02507</t>
  </si>
  <si>
    <t>成本中心-叶片搬运-按支结算</t>
  </si>
  <si>
    <t>指使用吊车将叶片在车间之间进行装卸和搬运的业务活动，按吊车搬运叶片数量结算。</t>
  </si>
  <si>
    <t>DDA02508</t>
  </si>
  <si>
    <t>成本中心-叶片发货吊装-100T吊车</t>
  </si>
  <si>
    <t>指使用吊车将叶片在车间、堆场与叶片运输车之间进行装卸和搬运的业务活动，按吊车吨位结算。</t>
  </si>
  <si>
    <t>主营业务成本-装卸费</t>
  </si>
  <si>
    <t>DDA02509</t>
  </si>
  <si>
    <t>成本中心-叶片发货吊装-25T吊车</t>
  </si>
  <si>
    <t>DDA02510</t>
  </si>
  <si>
    <t>成本中心-叶片发货吊装-50T吊车</t>
  </si>
  <si>
    <t>DDA02511</t>
  </si>
  <si>
    <t>成本中心-叶片发货吊装-75T吊车</t>
  </si>
  <si>
    <t>DDA02512</t>
  </si>
  <si>
    <t>成本中心-叶片发货吊装-8T吊车</t>
  </si>
  <si>
    <t>DDA02513</t>
  </si>
  <si>
    <t>成本中心-叶片发货吊装-按小时结算</t>
  </si>
  <si>
    <t>指使用吊车将叶片在车间、堆场与叶片运输车之间进行装卸和搬运的业务活动，按使用吊车小时数结算。</t>
  </si>
  <si>
    <t>DDA02514</t>
  </si>
  <si>
    <t>成本中心-叶片发货吊装-按支结算</t>
  </si>
  <si>
    <t>指使用吊车将叶片在车间、堆场与叶片运输车之间进行装卸和搬运的业务活动，按吊车搬运叶片数量结算。</t>
  </si>
  <si>
    <t>DDA02515</t>
  </si>
  <si>
    <t>成本中心-装卸搬运-库房</t>
  </si>
  <si>
    <t>指库房班组发生的，使用装卸搬运工具或人力、畜力将材料等在运输工具之间、装卸现场之间或者运输工具与装卸现场之间进行装卸和搬运的业务活动</t>
  </si>
  <si>
    <t>DDA02516</t>
  </si>
  <si>
    <t>成本中心-装卸搬运-制造部</t>
  </si>
  <si>
    <t>指制造部班组发生的、使用装卸搬运工具或人力、畜力将设备、工装等在运输工具之间、装卸现场之间或者运输工具与装卸现场之间进行装卸和搬运的业务活动</t>
  </si>
  <si>
    <t>20220420改科目，由运输费改为吊装费</t>
  </si>
  <si>
    <t>17</t>
  </si>
  <si>
    <t>DDA02517</t>
  </si>
  <si>
    <t>成本中心-叶片搬运-16T吊车</t>
  </si>
  <si>
    <t>20210226加</t>
  </si>
  <si>
    <t>吊装费目前两种核算方式，按支、按吊车，根据新增吊车重量新增服务类物料</t>
  </si>
  <si>
    <t>18</t>
  </si>
  <si>
    <t>DDA02518</t>
  </si>
  <si>
    <t>成本中心-叶片搬运-35T吊车</t>
  </si>
  <si>
    <t>19</t>
  </si>
  <si>
    <t>DDA02519</t>
  </si>
  <si>
    <t>成本中心-叶片搬运-80T吊车</t>
  </si>
  <si>
    <t>20</t>
  </si>
  <si>
    <t>DDA02520</t>
  </si>
  <si>
    <t>成本中心-叶片发货吊装-16T吊车</t>
  </si>
  <si>
    <t>21</t>
  </si>
  <si>
    <t>DDA02521</t>
  </si>
  <si>
    <t>成本中心-叶片发货吊装-35T吊车</t>
  </si>
  <si>
    <t>22</t>
  </si>
  <si>
    <t>DDA02522</t>
  </si>
  <si>
    <t>成本中心-叶片发货吊装-80T吊车</t>
  </si>
  <si>
    <t>23</t>
  </si>
  <si>
    <t>DDA02523</t>
  </si>
  <si>
    <t>成本中心-装卸搬运-党群</t>
  </si>
  <si>
    <t>指党群工作部发生的、使用装卸搬运工具或人力吊运标识牌等业务活动</t>
  </si>
  <si>
    <t>20210610加</t>
  </si>
  <si>
    <t>党群发生的悬挂各类标识牌等</t>
  </si>
  <si>
    <t>DDA02601</t>
  </si>
  <si>
    <t>成本中心-非邮政快递费</t>
  </si>
  <si>
    <t>除邮政公司外，其他公司提供的日常物流辅助服务。</t>
  </si>
  <si>
    <t>DDA02602</t>
  </si>
  <si>
    <t>成本中心-仓储保管</t>
  </si>
  <si>
    <t>指利用仓库、货场或者其他场所代客贮放、保管货物的业务活动。</t>
  </si>
  <si>
    <t>仓储保管合同</t>
  </si>
  <si>
    <t>BG</t>
  </si>
  <si>
    <t>5101062000</t>
  </si>
  <si>
    <t>费用-仓储保管费</t>
  </si>
  <si>
    <t>DDA03201</t>
  </si>
  <si>
    <t>成本中心-动产租赁-生产设备</t>
  </si>
  <si>
    <t>生产用设备租赁业务。</t>
  </si>
  <si>
    <t>M3</t>
  </si>
  <si>
    <t>有形动产租赁（进）</t>
  </si>
  <si>
    <t>5101043000</t>
  </si>
  <si>
    <t>费用-租赁费</t>
  </si>
  <si>
    <t>DDA03202</t>
  </si>
  <si>
    <t>成本中心-不动产租赁-展位</t>
  </si>
  <si>
    <t>指参加博览会、专业技术产品展览、进出口交易展会、一般产品展会、产品订货展会等展会的展位租赁。</t>
  </si>
  <si>
    <t>N4</t>
  </si>
  <si>
    <t>不动产租赁服务（进）</t>
  </si>
  <si>
    <t>DDA03203</t>
  </si>
  <si>
    <t>成本中心-动产租赁-办公设备</t>
  </si>
  <si>
    <t>办公设备租赁业务。</t>
  </si>
  <si>
    <t>DDA03204</t>
  </si>
  <si>
    <t>成本中心-动产租赁-公务用车</t>
  </si>
  <si>
    <t>不含司机的车辆租赁。</t>
  </si>
  <si>
    <t>DDA03205</t>
  </si>
  <si>
    <t>成本中心-不动产租赁-厂房</t>
  </si>
  <si>
    <t>指在约定时间租用房屋，用于生产的。</t>
  </si>
  <si>
    <t>备注栏内容：不动产的详细地址。</t>
  </si>
  <si>
    <t>DDA03206</t>
  </si>
  <si>
    <t>成本中心-停车费</t>
  </si>
  <si>
    <t>按年收取固定车位的停车费。</t>
  </si>
  <si>
    <t>DDA03207</t>
  </si>
  <si>
    <t>成本中心-职工宿舍及配套</t>
  </si>
  <si>
    <t>指在约定时间内将不动产转让他人使用且租赁物所有权不变更的业务活动。</t>
  </si>
  <si>
    <t>2211020000</t>
  </si>
  <si>
    <t>应付职工薪酬-职工福利</t>
  </si>
  <si>
    <t>20220628改描述</t>
  </si>
  <si>
    <t>DDA03208</t>
  </si>
  <si>
    <t>成本中心-动产租赁-绿植</t>
  </si>
  <si>
    <t>公司绿植租赁业务。</t>
  </si>
  <si>
    <t>DDA03209</t>
  </si>
  <si>
    <t>成本中心-动产租赁-质量设备</t>
  </si>
  <si>
    <t>质量部用设备租赁业务。</t>
  </si>
  <si>
    <t>20210423加</t>
  </si>
  <si>
    <t>DDA03210</t>
  </si>
  <si>
    <t>成本中心-不动产租赁-仓库</t>
  </si>
  <si>
    <t>指在约定时间租用房屋，用于存放库房材料的。</t>
  </si>
  <si>
    <t>库房</t>
  </si>
  <si>
    <t>DDA03211</t>
  </si>
  <si>
    <t>成本中心-不动产租赁-堆场</t>
  </si>
  <si>
    <t>指在约定时间租用场地，用于存放叶片等。</t>
  </si>
  <si>
    <t>DDA03212</t>
  </si>
  <si>
    <t>成本中心-动产租赁-库房设备</t>
  </si>
  <si>
    <t>库房用设备租赁业务。</t>
  </si>
  <si>
    <t>DDA04101</t>
  </si>
  <si>
    <t>成本中心-电话服务</t>
  </si>
  <si>
    <t>指利用固网、移动网、卫星、互联网，提供语音通话服务的业务活动。</t>
  </si>
  <si>
    <t>N2</t>
  </si>
  <si>
    <t>基础电信服务（进）</t>
  </si>
  <si>
    <t>5101029000</t>
  </si>
  <si>
    <t>费用-通讯费</t>
  </si>
  <si>
    <t>DDA04201</t>
  </si>
  <si>
    <t>成本中心-办公区网络服务</t>
  </si>
  <si>
    <t>指利用固网、移动网、卫星、互联网、有线电视网络，提供互联网接入服务，并专用于办公区的业务活动。</t>
  </si>
  <si>
    <t>D1</t>
  </si>
  <si>
    <t>DDA04202</t>
  </si>
  <si>
    <t>成本中心-视频专线</t>
  </si>
  <si>
    <t>指利用固网、移动网、卫星、互联网、有线电视网络，提供互联网接入服务，并专用于视频专线通信的业务活动。</t>
  </si>
  <si>
    <t>DDA04203</t>
  </si>
  <si>
    <t>成本中心-宿舍网络服务</t>
  </si>
  <si>
    <t>指利用固网、移动网、卫星、互联网、有线电视网络，提供互联网接入服务，并专用于宿舍区网络的业务活动。</t>
  </si>
  <si>
    <t>DDA05301</t>
  </si>
  <si>
    <t>成本中心-房屋修缮-厂房</t>
  </si>
  <si>
    <t>对厂房进行修补、加固、养护、改善，使之恢复原来的使用价值或者延长其使用期限的工程作业。</t>
  </si>
  <si>
    <t>N3</t>
  </si>
  <si>
    <t>建筑安装服务（进）</t>
  </si>
  <si>
    <t>5101021000</t>
  </si>
  <si>
    <t>费用-房屋修缮费</t>
  </si>
  <si>
    <t>DDA05302</t>
  </si>
  <si>
    <t>成本中心-房屋修缮-库房</t>
  </si>
  <si>
    <t>对库房进行修补、加固、养护、改善，使之恢复原来的使用价值或者延长其使用期限的工程作业。</t>
  </si>
  <si>
    <t>DDA05401</t>
  </si>
  <si>
    <t>成本中心-装饰装修</t>
  </si>
  <si>
    <t>对办公区进行修饰装修，使之美观或者具有特定用途的工程作业。</t>
  </si>
  <si>
    <t>N0</t>
  </si>
  <si>
    <t>DDA05501</t>
  </si>
  <si>
    <t>成本中心-其他服务-绿化</t>
  </si>
  <si>
    <t>在厂区内新增绿化装饰业务，使之美观或者具有特定用途的工程作业。</t>
  </si>
  <si>
    <t>建筑安装工程承包合同</t>
  </si>
  <si>
    <t>CB</t>
  </si>
  <si>
    <t>5101059000</t>
  </si>
  <si>
    <t>费用-保洁绿化费</t>
  </si>
  <si>
    <t>DDA06301</t>
  </si>
  <si>
    <t>成本中心-财产保险</t>
  </si>
  <si>
    <t>指以财产及其有关利益为保险标的的保险业务活动。</t>
  </si>
  <si>
    <t>D2</t>
  </si>
  <si>
    <t>金融保险服务</t>
  </si>
  <si>
    <t>财产保险合同</t>
  </si>
  <si>
    <t>BX</t>
  </si>
  <si>
    <t>5101052000</t>
  </si>
  <si>
    <t>费用-保险费</t>
  </si>
  <si>
    <t>DDA06302</t>
  </si>
  <si>
    <t>成本中心-产品质量保险</t>
  </si>
  <si>
    <t>指以各公司产品质量为保险标的的保险业务活动。</t>
  </si>
  <si>
    <t>DDA06303</t>
  </si>
  <si>
    <t>成本中心-保险-雇主责任险</t>
  </si>
  <si>
    <t>指以雇主责任为保险标的的保险业务活动。</t>
  </si>
  <si>
    <t>DDA06304</t>
  </si>
  <si>
    <t>成本中心-保险-其他人员人身保险</t>
  </si>
  <si>
    <t>指以非售后员工的人身为保险标的的保险业务活动。</t>
  </si>
  <si>
    <t>DDA06305</t>
  </si>
  <si>
    <t>成本中心-保险-售后人员人身保险</t>
  </si>
  <si>
    <t>指以售后员工的人身为保险标的的保险业务活动。</t>
  </si>
  <si>
    <t>DDA07401</t>
  </si>
  <si>
    <t>成本中心-污水杂质清理服务</t>
  </si>
  <si>
    <t>指环境与生态监测服务专项技术服务中，清理沉淀池、污水池处理服务。</t>
  </si>
  <si>
    <t>DDA07402</t>
  </si>
  <si>
    <t>成本中心-产品质量检测</t>
  </si>
  <si>
    <t>指对部件、毛坯、叶片等产品进行质量检测，以符合生产质量要求</t>
  </si>
  <si>
    <t>5101063000</t>
  </si>
  <si>
    <t>费用-检测费</t>
  </si>
  <si>
    <t>202102101加</t>
  </si>
  <si>
    <t>DDA07403</t>
  </si>
  <si>
    <t>成本中心-材料质量检测</t>
  </si>
  <si>
    <t>指对外购材料质量进行检测，以符合生产质量要求</t>
  </si>
  <si>
    <t>DDA07404</t>
  </si>
  <si>
    <t>成本中心-测绘费</t>
  </si>
  <si>
    <t>日常发生的各类测绘费，不满足资产化条件、直接计入成本中心的业务。</t>
  </si>
  <si>
    <t>指提供软件开发服务、软件维护服务、软件测试服务的业务活动。测试软件与开发软件的费用。</t>
  </si>
  <si>
    <t>指对公司网站内容提供的维护服务。</t>
  </si>
  <si>
    <t>指利用计算机、通信网络等提供的IDC服务。</t>
  </si>
  <si>
    <t>指利用计算机、通信网络等技术保障信息安全的服务业务。</t>
  </si>
  <si>
    <t>指利用计算机、通信网络等对信息系统提供的开展实施与维护业务。</t>
  </si>
  <si>
    <t>DDA08401</t>
  </si>
  <si>
    <t>成本中心-信息系统增值服务</t>
  </si>
  <si>
    <t>是指利用信息系统资源为用户附加提供的信息技术服务。包括数据处理、分析和整合、数据库管理、数据备份、数据存储、容灾服务、电子商务平台等</t>
  </si>
  <si>
    <t>DDA09101</t>
  </si>
  <si>
    <t>成本中心-广告设计</t>
  </si>
  <si>
    <t>是指利用图书、报纸、杂志、广播、电视、电影、幻灯、路牌、招贴、橱窗、霓虹灯、灯箱、互联网等各种形式为我司的商品、经营服务项目等委托事项进行宣传和提供相关服务的广告设计业务活动。</t>
  </si>
  <si>
    <t>5101041000</t>
  </si>
  <si>
    <t>费用-广告、宣传费</t>
  </si>
  <si>
    <t>DDA09102</t>
  </si>
  <si>
    <t>成本中心-广告发布</t>
  </si>
  <si>
    <t>指利用广播、电视、电影等形式进行的广告发布服务。</t>
  </si>
  <si>
    <t>DDA09103</t>
  </si>
  <si>
    <t>成本中心-宣传片制作</t>
  </si>
  <si>
    <t>指把公司宣传通过视频形式传递出来的业务活动，如制作公司宣传片。</t>
  </si>
  <si>
    <t>DDA09104</t>
  </si>
  <si>
    <t>成本中心-网站设计</t>
  </si>
  <si>
    <t>指把计划、规划、设想通过文字、语言、图画、声音、视觉等形式传递出来的业务活动。此处特指公司网页设计服务。</t>
  </si>
  <si>
    <t>DDA09105</t>
  </si>
  <si>
    <t>成本中心-文印、影视-党群</t>
  </si>
  <si>
    <t>指把计划、规划、设想通过文字、图画、视觉等形式传递出来的业务活动。此处特指党群工作部的印刷、影印服务。</t>
  </si>
  <si>
    <t>DDA09106</t>
  </si>
  <si>
    <t>成本中心-文印、影视-制造部</t>
  </si>
  <si>
    <t>指把计划、规划、设想通过文字、图画、视觉等形式传递出来的业务活动。此处特指生产制造部用印刷、影印服务。</t>
  </si>
  <si>
    <t>DDA09107</t>
  </si>
  <si>
    <t>成本中心-文印、影视-财资部</t>
  </si>
  <si>
    <t>指把计划、规划、设想通过文字、图画、视觉等形式传递出来的业务活动。此处特指财资部职能、库房用印刷、影印服务。</t>
  </si>
  <si>
    <t>DDA09108</t>
  </si>
  <si>
    <t>成本中心-文印、影视-采购</t>
  </si>
  <si>
    <t>指把计划、规划、设想通过文字、图画、视觉等形式传递出来的业务活动。此处特指采购部用印刷、影印服务。</t>
  </si>
  <si>
    <t>采购部</t>
  </si>
  <si>
    <t>DDA09109</t>
  </si>
  <si>
    <t>成本中心-文印、影视-质量</t>
  </si>
  <si>
    <t>指把计划、规划、设想通过文字、图画、视觉等形式传递出来的业务活动。此处特指安环质量部用印刷、影印服务。</t>
  </si>
  <si>
    <t>质量部</t>
  </si>
  <si>
    <t>DDA09110</t>
  </si>
  <si>
    <t>成本中心-文印、影视-工艺</t>
  </si>
  <si>
    <t>指把计划、规划、设想通过文字、图画、视觉等形式传递出来的业务活动。此处特指工艺装备部用印刷、影印服务。</t>
  </si>
  <si>
    <t>DDA09111</t>
  </si>
  <si>
    <t>成本中心-文印、影视-工程中心</t>
  </si>
  <si>
    <t>指把计划、规划、设想通过文字、图画、视觉等形式传递出来的业务活动。此处特指工程技术中心用印刷、影印服务。</t>
  </si>
  <si>
    <t>工程技术中心</t>
  </si>
  <si>
    <t>DDA09112</t>
  </si>
  <si>
    <t>成本中心-投资项目设计</t>
  </si>
  <si>
    <t>指提供投资项目相关的各类设计服务的活动。</t>
  </si>
  <si>
    <t>费用-技术服务费</t>
  </si>
  <si>
    <t>DDA09113</t>
  </si>
  <si>
    <t>成本中心-厂房修缮方案设计</t>
  </si>
  <si>
    <t>现有厂房维修相关的零星工业或工程设计服务。</t>
  </si>
  <si>
    <t>20210819加</t>
  </si>
  <si>
    <t>日常发生的零星修缮，涉及出具施工图纸的，不满足资本化条件的业务。</t>
  </si>
  <si>
    <t>DDA09401</t>
  </si>
  <si>
    <t>成本中心-展台设计</t>
  </si>
  <si>
    <t>指把计划、规划、设想通过文字、图画、视觉等形式传递出来的业务活动。此处特指参展展台的设计服务。</t>
  </si>
  <si>
    <t>DDA09402</t>
  </si>
  <si>
    <t>成本中心-展会参展</t>
  </si>
  <si>
    <t>指参加博览会、专业技术产品展览、进出口交易展会、一般产品展会、产品订货展会等提供的展览服务。</t>
  </si>
  <si>
    <t>DDA09403</t>
  </si>
  <si>
    <t>成本中心-会议服务</t>
  </si>
  <si>
    <t>指会议服务及会议中心等日常会议活动。</t>
  </si>
  <si>
    <t>5101018000</t>
  </si>
  <si>
    <t>费用-会议费</t>
  </si>
  <si>
    <t>会议通知、签到表</t>
  </si>
  <si>
    <t>DDA09404</t>
  </si>
  <si>
    <t>成本中心-会议服务（市场营销）</t>
  </si>
  <si>
    <t>指市场营销相关的会议服务及会议中心等日常会议活动。</t>
  </si>
  <si>
    <t>DDA10101</t>
  </si>
  <si>
    <t>成本中心-能源体系认证</t>
  </si>
  <si>
    <t>水、电、气体等能源认证的费用</t>
  </si>
  <si>
    <t>5101045000</t>
  </si>
  <si>
    <t>费用-认证费</t>
  </si>
  <si>
    <t>安环质量部-体系</t>
  </si>
  <si>
    <t>DDA10102</t>
  </si>
  <si>
    <t>成本中心-质量管理体系认证</t>
  </si>
  <si>
    <t>体系认证的费用。指具有专业资质的单位利用检测、检验、计量等技术，证明产品、服务、管理体系符合相关技术规范、相关技术规范的强制性要求或者标准的业务活动</t>
  </si>
  <si>
    <t>DDA10103</t>
  </si>
  <si>
    <t>成本中心-两化融合认证</t>
  </si>
  <si>
    <t>指两化融合认证的咨询服务费</t>
  </si>
  <si>
    <t>DDA10104</t>
  </si>
  <si>
    <t>成本中心-计量器具检定费</t>
  </si>
  <si>
    <t>计量器具检定费，如砝码检测鉴定费。</t>
  </si>
  <si>
    <t>成本中心-特种设备检定费</t>
  </si>
  <si>
    <t>特种设备检定费，如天车等。</t>
  </si>
  <si>
    <t>20210611删除</t>
  </si>
  <si>
    <t>特种设备检定业务属于安全生产类业务</t>
  </si>
  <si>
    <t>DDA10106</t>
  </si>
  <si>
    <t>成本中心-职业卫生检测</t>
  </si>
  <si>
    <t>检测职业卫生服务。</t>
  </si>
  <si>
    <t>DDA10107</t>
  </si>
  <si>
    <t>成本中心-工厂认证</t>
  </si>
  <si>
    <t>工厂认证的费用</t>
  </si>
  <si>
    <t>20210105加</t>
  </si>
  <si>
    <t>DDA10108</t>
  </si>
  <si>
    <t>成本中心-售后服务认证</t>
  </si>
  <si>
    <t>售后服务认证，简称CAS认证. 是国家商务部推荐的服务认证项目。</t>
  </si>
  <si>
    <t>20210409加</t>
  </si>
  <si>
    <t>售后业务，无法专属到售后订单的，申请增加服务类物料</t>
  </si>
  <si>
    <t>DDA10109</t>
  </si>
  <si>
    <t>成本中心-售后设备检定</t>
  </si>
  <si>
    <t>售后服务部门用特种设备、计量设备检定服务。</t>
  </si>
  <si>
    <t>DDA10110</t>
  </si>
  <si>
    <t>成本中心-工装检定费</t>
  </si>
  <si>
    <t>工装、支架检定费，如砝码检测鉴定费。</t>
  </si>
  <si>
    <t>目前子公司除特种设备检定、计量器具检定，还有工装检定，为未来数据分析，申请增加服务类编号</t>
  </si>
  <si>
    <t>成本中心-财务报告审计</t>
  </si>
  <si>
    <t>财务报告审计对被审单位财务报表所进行的审计。</t>
  </si>
  <si>
    <t>成本中心-所得税汇算清缴</t>
  </si>
  <si>
    <t>所得税汇算清缴，即上年度所得税清算的一个过程。</t>
  </si>
  <si>
    <t>DDA10203</t>
  </si>
  <si>
    <t>成本中心-研发相关审计</t>
  </si>
  <si>
    <t>归集与研发相关的高新技术审计、经济效益审计等审计业务。</t>
  </si>
  <si>
    <t>DDA10204</t>
  </si>
  <si>
    <t>成本中心-资产评估</t>
  </si>
  <si>
    <t>资产价值等评估费用。</t>
  </si>
  <si>
    <t>5101039002</t>
  </si>
  <si>
    <t>费用-中介机构服务费-评估费</t>
  </si>
  <si>
    <t>DDA10205</t>
  </si>
  <si>
    <t>成本中心-房地产土地评估</t>
  </si>
  <si>
    <t>评估评价房产土地的服务费用。</t>
  </si>
  <si>
    <t>DDA10206</t>
  </si>
  <si>
    <t>成本中心-职业技能鉴定</t>
  </si>
  <si>
    <t>职业技能鉴定是一项基于职业技能水平的考核活动，属于标准参照型考试。它是由考试考核机构对劳动者从事某种职业所应掌握的技术理论知识和实际操作能力做出客观的测量和评价。</t>
  </si>
  <si>
    <t>2211060200</t>
  </si>
  <si>
    <t>应付职工薪酬-职工教育经费-职工教育经费支出</t>
  </si>
  <si>
    <t>应付职工薪酬-职工教育经费-职工教育经费</t>
  </si>
  <si>
    <t>DDA10207</t>
  </si>
  <si>
    <t>成本中心-投资项目审计</t>
  </si>
  <si>
    <t>指提供投资项目相关的各类审计服务的活动。</t>
  </si>
  <si>
    <t>党群管理中心</t>
  </si>
  <si>
    <t>投资项目审计，一般发生在在建工程转固后，计入成本中心，申请增加服务类编号</t>
  </si>
  <si>
    <t>成本中心-知识产权信息服务</t>
  </si>
  <si>
    <t>提供与知识产权信息相关的服务，包含专利或非专利的咨询服务、检索服务、分析服务、检索代理服务等，以及与知识产权信息关联的其他服务。</t>
  </si>
  <si>
    <t>DDA10302</t>
  </si>
  <si>
    <t>成本中心-业务管理咨询</t>
  </si>
  <si>
    <t>指提供企业管理等方面的信息、建议、策划、顾问等服务的活动。</t>
  </si>
  <si>
    <t>5101030000</t>
  </si>
  <si>
    <t>费用-咨询费</t>
  </si>
  <si>
    <t>DDA10303</t>
  </si>
  <si>
    <t>成本中心-财税咨询</t>
  </si>
  <si>
    <t>指提供财务、税务相关的信息、建议、策划、顾问等服务的活动。</t>
  </si>
  <si>
    <t>DDA10304</t>
  </si>
  <si>
    <t>成本中心-法律咨询</t>
  </si>
  <si>
    <t>提供法律信息、法律建议、法律策划、法律顾问等服务的活动。</t>
  </si>
  <si>
    <t>5101039003</t>
  </si>
  <si>
    <t>费用-中介机构服务费-法律费</t>
  </si>
  <si>
    <t>审计法务部</t>
  </si>
  <si>
    <t>DDA10305</t>
  </si>
  <si>
    <t>成本中心-体系管理咨询</t>
  </si>
  <si>
    <t>指管理体系标准全程咨询和相关培训服务。</t>
  </si>
  <si>
    <t>DDA10306</t>
  </si>
  <si>
    <t>成本中心-招投标服务-采购业务</t>
  </si>
  <si>
    <t>与采购业务相关的投标业务服务费用。</t>
  </si>
  <si>
    <t>费用-招投标费</t>
  </si>
  <si>
    <t>DDA10307</t>
  </si>
  <si>
    <t>成本中心-国内市场调查服务</t>
  </si>
  <si>
    <t>涉及国内市场调查的业务。</t>
  </si>
  <si>
    <t>DDA10308</t>
  </si>
  <si>
    <t>成本中心-年度服务器托管</t>
  </si>
  <si>
    <t>总部服务器托管业务。</t>
  </si>
  <si>
    <t>DDA10309</t>
  </si>
  <si>
    <t>成本中心-诉讼服务</t>
  </si>
  <si>
    <t>指法律诉讼程序中，提供诉讼信息、诉讼建议、诉讼策划、诉讼顾问等服务的活动。</t>
  </si>
  <si>
    <t>5101037000</t>
  </si>
  <si>
    <t>费用-诉讼费</t>
  </si>
  <si>
    <t>DDA10310</t>
  </si>
  <si>
    <t>成本中心-国内销售翻译</t>
  </si>
  <si>
    <t>国内销售业务的翻译服务</t>
  </si>
  <si>
    <t>DDA10311</t>
  </si>
  <si>
    <t>成本中心-人力咨询费</t>
  </si>
  <si>
    <t>指提供人力资源管理等方面的信息、建议、策划、顾问等服务的活动。</t>
  </si>
  <si>
    <t>DDA10312</t>
  </si>
  <si>
    <t>成本中心-高新技术企业辅导</t>
  </si>
  <si>
    <t>指提供高新企业等方面的信息、建议、策划、顾问等服务的活动。</t>
  </si>
  <si>
    <t>研发中心-管理策划</t>
  </si>
  <si>
    <t>DDA10313</t>
  </si>
  <si>
    <t>成本中心-党工团项目咨询</t>
  </si>
  <si>
    <t>指党组织、团组织、工会组织相关的咨询服务</t>
  </si>
  <si>
    <t>20210319加</t>
  </si>
  <si>
    <t>DDA10314</t>
  </si>
  <si>
    <t>成本中心-翻译(安环体系)</t>
  </si>
  <si>
    <t>销售业务的翻译服务</t>
  </si>
  <si>
    <t>20210326加</t>
  </si>
  <si>
    <t>DDA10315</t>
  </si>
  <si>
    <t>成本中心-投资项目咨询</t>
  </si>
  <si>
    <t>指提供投资项目相关的项目结算、项目造价等服务的活动。</t>
  </si>
  <si>
    <t>20210407加</t>
  </si>
  <si>
    <t>投资项目的前期咨询，未确定是否开展，归集至成本中心</t>
  </si>
  <si>
    <t>DDA10316</t>
  </si>
  <si>
    <t>成本中心-售后服务咨询</t>
  </si>
  <si>
    <t>售后服务部门业务咨询业务。</t>
  </si>
  <si>
    <t>DDA10317</t>
  </si>
  <si>
    <t>成本中心-国际业务翻译</t>
  </si>
  <si>
    <t>国际业务的翻译服务</t>
  </si>
  <si>
    <t>国际发展部</t>
  </si>
  <si>
    <t>不涉及</t>
  </si>
  <si>
    <t>国际业务</t>
  </si>
  <si>
    <t>DDA10318</t>
  </si>
  <si>
    <t>成本中心-国际业务市场调查</t>
  </si>
  <si>
    <t>涉及国际业务的市场调查的业务。</t>
  </si>
  <si>
    <t>DDA10319</t>
  </si>
  <si>
    <t>成本中心-国际业务咨询</t>
  </si>
  <si>
    <t>指提供国际业务的企业管理等方面的信息、建议、策划、顾问等服务的活动。</t>
  </si>
  <si>
    <t>DDA11101</t>
  </si>
  <si>
    <t>成本中心-跨公司人员服务</t>
  </si>
  <si>
    <t>公司间借调人员发生的劳务费。</t>
  </si>
  <si>
    <t>应付职工薪酬-劳务费</t>
  </si>
  <si>
    <t>20211228调整科目，由应付职工薪酬调整至费用</t>
  </si>
  <si>
    <t>DDA11102</t>
  </si>
  <si>
    <t>成本中心-物业管理费</t>
  </si>
  <si>
    <t>指提供物业管理服务的业务活动。</t>
  </si>
  <si>
    <t>5101055000</t>
  </si>
  <si>
    <t>费用-物业费</t>
  </si>
  <si>
    <t>DDA11103</t>
  </si>
  <si>
    <t>成本中心-劳务派遣服务</t>
  </si>
  <si>
    <t>劳务派遣员工发生的服务费用。</t>
  </si>
  <si>
    <t>2211110000</t>
  </si>
  <si>
    <t>DDA11104</t>
  </si>
  <si>
    <t>成本中心-安保服务</t>
  </si>
  <si>
    <t>指提供保护人身安全和财产安全，维护公司厂区治安等的业务活动。</t>
  </si>
  <si>
    <t>DDA11105</t>
  </si>
  <si>
    <t>成本中心-厂区保洁服务</t>
  </si>
  <si>
    <t>提供厂区、办公区环境清洁保障的服务。</t>
  </si>
  <si>
    <t>DDA11106</t>
  </si>
  <si>
    <t>成本中心-车间保洁服务</t>
  </si>
  <si>
    <t>提供车间内环境清洁保障的服务。</t>
  </si>
  <si>
    <t>DDA11201</t>
  </si>
  <si>
    <t>成本中心-采购报关</t>
  </si>
  <si>
    <t>指接受采购进出口货物的收、发货人委托，代为办理报关手续的业务活动。</t>
  </si>
  <si>
    <t>5101034000</t>
  </si>
  <si>
    <t>费用-港杂费</t>
  </si>
  <si>
    <t>DDA11202</t>
  </si>
  <si>
    <t>成本中心-销售报关</t>
  </si>
  <si>
    <t>指接受销售进出口货物的收、发货人委托，代为办理报关手续的业务活动。</t>
  </si>
  <si>
    <t>DDA11203</t>
  </si>
  <si>
    <t>成本中心-境外个税代理服务</t>
  </si>
  <si>
    <t>为公司境外人员代理个人所得税缴纳的服务。</t>
  </si>
  <si>
    <t>DDA11204</t>
  </si>
  <si>
    <t>成本中心-房产中介费</t>
  </si>
  <si>
    <t>指各类经纪、中介、代理服务，用于租房产生的中介机构服务费。</t>
  </si>
  <si>
    <t>DDA11205</t>
  </si>
  <si>
    <t>成本中心-知识产权费用</t>
  </si>
  <si>
    <t>20210105改描述</t>
  </si>
  <si>
    <t>成本中心-保洁服务</t>
  </si>
  <si>
    <t>提供厂区环境清洁保障的服务。</t>
  </si>
  <si>
    <t>DDA11207</t>
  </si>
  <si>
    <t>成本中心-抚恤金代理服务</t>
  </si>
  <si>
    <t>指抚恤金代理服务。</t>
  </si>
  <si>
    <t>DDA11208</t>
  </si>
  <si>
    <t>成本中心-签证办理服务</t>
  </si>
  <si>
    <t>指各类经纪、中介、代理服务，用于办理签证产生的服务费。</t>
  </si>
  <si>
    <t>20230506改描述</t>
  </si>
  <si>
    <t>DDA11209</t>
  </si>
  <si>
    <t>成本中心-社保代理服务</t>
  </si>
  <si>
    <t>社保代理服务费。</t>
  </si>
  <si>
    <t>DDA11301</t>
  </si>
  <si>
    <t>成本中心-招聘服务</t>
  </si>
  <si>
    <t>指提供人才委托招聘等服务的业务活动，招聘期间发生的与人力资源相关的费用，例如猎头推荐费用。</t>
  </si>
  <si>
    <t>5101054000</t>
  </si>
  <si>
    <t>费用-招聘费</t>
  </si>
  <si>
    <t>DDA12101</t>
  </si>
  <si>
    <t>成本中心-档案管理服务</t>
  </si>
  <si>
    <t>指提供财务、采购等公司档案资料管理服务</t>
  </si>
  <si>
    <t>D3</t>
  </si>
  <si>
    <t>20210406加</t>
  </si>
  <si>
    <t>DDA12201</t>
  </si>
  <si>
    <t>成本中心-教育培训服务</t>
  </si>
  <si>
    <t>指为满足工作需求提供的教育培训服务，与统计型订单无关的培训费用，如管理层培训等。</t>
  </si>
  <si>
    <t>DDA12202</t>
  </si>
  <si>
    <t>成本中心-入职前体检</t>
  </si>
  <si>
    <t>指在入职前提供医学检查的服务。</t>
  </si>
  <si>
    <t>2211080300</t>
  </si>
  <si>
    <t>应付职工薪酬-非货币性福利-职工体检</t>
  </si>
  <si>
    <t>职业健康-体检</t>
  </si>
  <si>
    <t>DDA12401</t>
  </si>
  <si>
    <t>成本中心-职工餐费</t>
  </si>
  <si>
    <t>指通过提供饮食为职工提供与日常工作餐相关的饮食服务，如职工活动餐费。</t>
  </si>
  <si>
    <t>DDA13101</t>
  </si>
  <si>
    <t>成本中心-邮政快递费</t>
  </si>
  <si>
    <t>指中国邮政集团公司及其所属邮政企业提供邮件寄递的业务活动。</t>
  </si>
  <si>
    <t>DDB03201</t>
  </si>
  <si>
    <t>党组织活动-租车费</t>
  </si>
  <si>
    <t>指通过陆路运送旅客的运输业务活动，专指党组织活动中用车费用。</t>
  </si>
  <si>
    <t>DDB03202</t>
  </si>
  <si>
    <t>党组织活动-不动产租赁-活动场地</t>
  </si>
  <si>
    <t>指在约定时间内将不动产转让他人使用且租赁物所有权不变更的业务活动。特指与党组织相关的场地租赁业务。</t>
  </si>
  <si>
    <t>DDB05301</t>
  </si>
  <si>
    <t>党组织活动-活动场所房屋修缮</t>
  </si>
  <si>
    <t>指对建筑物、构筑物进行修补、加固、养护、改善，使之恢复原来的使用价值或者延长其使用期限的工程作业。修缮的地点与党组织活动场所直接相关。特指党委活动场所房屋修缮。</t>
  </si>
  <si>
    <t>DDB05302</t>
  </si>
  <si>
    <t>团组织活动-活动场所房屋修缮</t>
  </si>
  <si>
    <t>指对建筑物、构筑物进行修补、加固、养护、改善，使之恢复原来的使用价值或者延长其使用期限的工程作业。修缮的地点与团组织活动场所直接相关。特指团委活动场所房屋修缮。</t>
  </si>
  <si>
    <t>DDB05303</t>
  </si>
  <si>
    <t>工会活动-活动场所房屋修缮</t>
  </si>
  <si>
    <t>指对建筑物、构筑物进行修补、加固、养护、改善，使之恢复原来的使用价值或者延长其使用期限的工程作业。修缮的地点与工会活动场所直接相关。特指工会活动场所房屋修缮。</t>
  </si>
  <si>
    <t>应付职工薪酬-工会经费-工会经费支出（使用缴纳会费，返回的钱）</t>
  </si>
  <si>
    <t>DDB09401</t>
  </si>
  <si>
    <t>党组织活动-会议服务</t>
  </si>
  <si>
    <t>指会议服务及会议中心服务。特指与党组织活动相关的会议活动。</t>
  </si>
  <si>
    <t>DDB09402</t>
  </si>
  <si>
    <t>团组织活动-会议服务</t>
  </si>
  <si>
    <t>指会议服务及会议中心服务。特指与团组织活动相关的会议活动。</t>
  </si>
  <si>
    <t>DDB09403</t>
  </si>
  <si>
    <t>工会活动-会议服务</t>
  </si>
  <si>
    <t>指会议服务及会议中心服务。特指与工会活动相关的会议活动。</t>
  </si>
  <si>
    <t>DDB12201</t>
  </si>
  <si>
    <t>党组织活动-教育培训服务</t>
  </si>
  <si>
    <t>指为满足工作需求提供的教育培训服务，特指与党组织活动相关的培训。</t>
  </si>
  <si>
    <t>DDB12202</t>
  </si>
  <si>
    <t>团组织活动-教育培训服务</t>
  </si>
  <si>
    <t>指为满足工作需求提供的教育培训服务，特指与团组织活动相关的培训。</t>
  </si>
  <si>
    <t>DDB12203</t>
  </si>
  <si>
    <t>工会活动-教育培训服务</t>
  </si>
  <si>
    <t>指为满足工作需求提供的教育培训服务，特指与工会活动相关的培训。</t>
  </si>
  <si>
    <t>DDB12601</t>
  </si>
  <si>
    <t>工会活动-文体活动服务</t>
  </si>
  <si>
    <t>指为满足工作需求提供的与工会活动相关的文体活动。</t>
  </si>
  <si>
    <t>DDC00001</t>
  </si>
  <si>
    <t>安全生产-协会会费（安全类）</t>
  </si>
  <si>
    <t>参加安全生产相关协会缴纳的会费。</t>
  </si>
  <si>
    <t>DDC05301</t>
  </si>
  <si>
    <t>安全生产费-房屋修缮-危化库</t>
  </si>
  <si>
    <t>对危化库，如柴油库、油漆库等进行修补、加固、养护、改善，使之恢复原来的使用价值或者延长其使用期限的工程作业。</t>
  </si>
  <si>
    <t>20210817加</t>
  </si>
  <si>
    <t>DDC05401</t>
  </si>
  <si>
    <t>安全生产-厂区交通标线</t>
  </si>
  <si>
    <t>指厂区内部、厂区周边道路交通标线。</t>
  </si>
  <si>
    <t>DDC09101</t>
  </si>
  <si>
    <t>安全生产-文印、影视</t>
  </si>
  <si>
    <t>此处特指专用于安全生产相关的印刷、影印服务。</t>
  </si>
  <si>
    <t>DDC10101</t>
  </si>
  <si>
    <t>安全生产-计量器具检定费</t>
  </si>
  <si>
    <t>指具有专业资质的单位利用检测、检验技术，证明计量器具符合相关技术规范、相关技术规范的强制性要求或者标准的业务活动。如砝码检测鉴定费。</t>
  </si>
  <si>
    <t>安全生产-特种设备检验</t>
  </si>
  <si>
    <t>DDC10102</t>
  </si>
  <si>
    <t>安全生产-特种设备检定费</t>
  </si>
  <si>
    <t>指具有专业资质的单位受托对特种设备进行鉴证检测，发表具有证明力的意见的业务活动。如天车鉴定等。</t>
  </si>
  <si>
    <t>DDC10103</t>
  </si>
  <si>
    <t>安全生产-非基建类安全业务检测</t>
  </si>
  <si>
    <t>指具有专业资质的单位受托对防雷进行鉴证检测，发表具有证明力的意见的业务活动。</t>
  </si>
  <si>
    <t>DDC10104</t>
  </si>
  <si>
    <t>安全生产-职业危害因素检测</t>
  </si>
  <si>
    <t>指具有专业资质的单位受托对职业危害的有关因素进行鉴证检测，发表具有证明力的意见的业务活动。</t>
  </si>
  <si>
    <t>安全生产-日常评估咨询</t>
  </si>
  <si>
    <t>DDC10301</t>
  </si>
  <si>
    <t>安全生产-安全评价咨询</t>
  </si>
  <si>
    <t>指提供安全评价相关的咨询活动。</t>
  </si>
  <si>
    <t>DDC10302</t>
  </si>
  <si>
    <t>安全生产-安全整改咨询</t>
  </si>
  <si>
    <t>指提供安全整改相关的咨询活动。</t>
  </si>
  <si>
    <t>DDC10303</t>
  </si>
  <si>
    <t>安全生产-消防维保</t>
  </si>
  <si>
    <t>指具有专业资质的单位受托对消防进行定期维护保修的业务活动。</t>
  </si>
  <si>
    <t>DDC12201</t>
  </si>
  <si>
    <t>安全生产-教育培训服务</t>
  </si>
  <si>
    <t>指为满足工作需求提供的教育培训服务，特指与安全生产相关的培训、考证。</t>
  </si>
  <si>
    <t>DDD10301</t>
  </si>
  <si>
    <t>节能减排-咨询服务</t>
  </si>
  <si>
    <t>特指提供与节能减排相关的咨询服务。</t>
  </si>
  <si>
    <t>DDD12201</t>
  </si>
  <si>
    <t>节能减排-教育培训服务</t>
  </si>
  <si>
    <t>特指与节能环保相关的培训、考证活动。</t>
  </si>
  <si>
    <t>DDE00001</t>
  </si>
  <si>
    <t>环保与恢复-生活垃圾处理</t>
  </si>
  <si>
    <t>指财政收取的生活垃圾处理费。</t>
  </si>
  <si>
    <t>缴费通知单</t>
  </si>
  <si>
    <t>环保-排污</t>
  </si>
  <si>
    <t>20210624加</t>
  </si>
  <si>
    <t>政府征收的生活垃圾费，开具财政部收据，为区分固废处理、危废处理，申请新增服务类编号</t>
  </si>
  <si>
    <t>DDE07401</t>
  </si>
  <si>
    <t>环保与恢复-固废处理</t>
  </si>
  <si>
    <t>指环境与生态服务的专项技术服务。此处特指除研发生产外，产生的固体废弃物处理业务。</t>
  </si>
  <si>
    <t>环保-固废、危废</t>
  </si>
  <si>
    <t>需再确认</t>
  </si>
  <si>
    <t>DDE07402</t>
  </si>
  <si>
    <t>环保与恢复-危废处理</t>
  </si>
  <si>
    <t>指环境与生态服务的专项技术服务。此处特指危险废弃物处理业务。</t>
  </si>
  <si>
    <t>DDE07403</t>
  </si>
  <si>
    <t>环保与恢复-污水处理</t>
  </si>
  <si>
    <t>指环境与生态服务的专项技术服务。此处特指污水处理业务。</t>
  </si>
  <si>
    <t>DDE10101</t>
  </si>
  <si>
    <t>环保与恢复-环境检测</t>
  </si>
  <si>
    <t>指具有专业资质的单位利用检测、检验、计量等技术，证明环境符合相关技术规范、相关技术规范的强制性要求或者标准的业务活动。</t>
  </si>
  <si>
    <t>环保-监测评估</t>
  </si>
  <si>
    <t>DDE10201</t>
  </si>
  <si>
    <t>环保与恢复-环境评估费</t>
  </si>
  <si>
    <t>指具有专业资质的单位受托对评估评价环境进行鉴证，发表具有证明力的意见的业务活动。</t>
  </si>
  <si>
    <t>DDE10301</t>
  </si>
  <si>
    <t>环保与恢复-环评验收</t>
  </si>
  <si>
    <t>指对环境评价提供信息验收服务的活动。</t>
  </si>
  <si>
    <t>DDE10302</t>
  </si>
  <si>
    <t>环保与恢复-咨询服务</t>
  </si>
  <si>
    <t>指与环保相关的咨询服务的活动。</t>
  </si>
  <si>
    <t>环保-咨询服务</t>
  </si>
  <si>
    <t>DDE12201</t>
  </si>
  <si>
    <t>环保与恢复-教育培训服务</t>
  </si>
  <si>
    <t>指为满足工作需求提供的教育培训服务活动。此处特指与节能环保相关的培训、考证。</t>
  </si>
  <si>
    <t>环保-培训宣传</t>
  </si>
  <si>
    <t>DDF12201</t>
  </si>
  <si>
    <t>职业健康-教育培训服务</t>
  </si>
  <si>
    <t>指为满足工作需求提供的教育培训服务活动。此处特指与职业健康相关的培训、考证。</t>
  </si>
  <si>
    <t>DDF12202</t>
  </si>
  <si>
    <t>职业健康-岗中/离职体检</t>
  </si>
  <si>
    <t>指在岗中或离职时提供医学检查的服务。</t>
  </si>
  <si>
    <t>I:技术服务类业务(ZR01/ZY04)</t>
  </si>
  <si>
    <t>DDI07101</t>
  </si>
  <si>
    <t>技术订单-技术开发</t>
  </si>
  <si>
    <t>指就新技术、新产品、新工艺或者新材料及其系统进行研究与试验开发的业务活动。</t>
  </si>
  <si>
    <t>5101076000</t>
  </si>
  <si>
    <t>DDI07401</t>
  </si>
  <si>
    <t>技术订单-技术咨询服务</t>
  </si>
  <si>
    <t>对特定技术项目提供可行性论证、经济技术预测、专题调查、分析评价等咨询报告。</t>
  </si>
  <si>
    <t>DDI07402</t>
  </si>
  <si>
    <t>技术订单-专业技术服务</t>
  </si>
  <si>
    <t>指与研发业务有关的专业技术服务。</t>
  </si>
  <si>
    <t>DDI07403</t>
  </si>
  <si>
    <t>技术订单-研发测试</t>
  </si>
  <si>
    <t>指就新技术、新产品、新工艺或者新材料进行研究与测试开发的业务活动。如叶片静力测试、疲劳测试，材料的性能测试等。</t>
  </si>
  <si>
    <t>DDI08101</t>
  </si>
  <si>
    <t>技术订单-软件开发与测试</t>
  </si>
  <si>
    <t>指提供软件开发服务、软件测试服务的业务活动。</t>
  </si>
  <si>
    <t>DDI08201</t>
  </si>
  <si>
    <t>技术订单-网站内容维护</t>
  </si>
  <si>
    <t>指提供网站内容维护的业务活动。如公司网站内容维护的费用。</t>
  </si>
  <si>
    <t>DDI08202</t>
  </si>
  <si>
    <t>技术订单-数据中心，IDC服务</t>
  </si>
  <si>
    <t>指利用计算机、通信网络等提供的IDC服务。此处特指需挂载技术订单。</t>
  </si>
  <si>
    <t>DDI08203</t>
  </si>
  <si>
    <t>技术订单-信息安全服务</t>
  </si>
  <si>
    <t>指利用计算机、通信网络等技术保障信息安全的服务业务。此处特指需挂载技术订单。</t>
  </si>
  <si>
    <t>DDI08204</t>
  </si>
  <si>
    <t>技术订单-信息系统实施与维护</t>
  </si>
  <si>
    <t>指利用计算机、通信网络等对信息系统提供的开展实施与维护业务。此处特指需挂载技术订单。</t>
  </si>
  <si>
    <t>DDI08401</t>
  </si>
  <si>
    <t>技术订单-信息系统增值服务</t>
  </si>
  <si>
    <t>指利用信息系统资源为用户附加提供的信息技术服务。包括数据处理、分析和整合、数据库管理、数据备份、数据存储、容灾服务、电子商务平台等。此处特指需挂载技术订单。</t>
  </si>
  <si>
    <t>J:售后类业务（ZC01)</t>
  </si>
  <si>
    <t>DDJ01101</t>
  </si>
  <si>
    <t>售后订单-旅客运输（含司机）</t>
  </si>
  <si>
    <t>指通过陆路运送旅客的运输业务活动，专指售后人员往返风场用车。</t>
  </si>
  <si>
    <t>DDJ01102</t>
  </si>
  <si>
    <t>售后订单-陆路运输-材料工具</t>
  </si>
  <si>
    <t>指通过陆路运送货物的运输业务活动。指大件货物运输服务。</t>
  </si>
  <si>
    <t>DDJ01301</t>
  </si>
  <si>
    <t>售后订单-飞机票</t>
  </si>
  <si>
    <t>指通过空天航线运送旅客的运输业务活动。此处特指售后人员出差的大额机票。</t>
  </si>
  <si>
    <t>DDJ01302</t>
  </si>
  <si>
    <t>售后订单-航空运输-生产材料</t>
  </si>
  <si>
    <t>指售后维修，需要通过空中航线运送生产材料的业务。</t>
  </si>
  <si>
    <t>国外售后业务，通过空运运输材料</t>
  </si>
  <si>
    <t>DDJ03201</t>
  </si>
  <si>
    <t>售后订单-动产租赁-售后设备</t>
  </si>
  <si>
    <t>指在约定时间内将物品、设备等有形动产转让他人使用且租赁物所有权不变更的业务活动。此处特指售后用设备租赁业务。</t>
  </si>
  <si>
    <t>DDJ10101</t>
  </si>
  <si>
    <t>售后订单-平台检测</t>
  </si>
  <si>
    <t>指具有专业资质的单位利用检测、检验等技术，证明售后平台符合相关技术规范、相关技术规范的强制性要求或者标准的业务活动。</t>
  </si>
  <si>
    <t>DDJ10102</t>
  </si>
  <si>
    <t>售后订单-售后服务评价体系认证</t>
  </si>
  <si>
    <t>指具有专业资质的单位受托对售后服务进行鉴证，发表具有证明力的意见的业务活动。</t>
  </si>
  <si>
    <t>DDJ10301</t>
  </si>
  <si>
    <t>售后订单-售后翻译</t>
  </si>
  <si>
    <t>指对售后业务提供的翻译服务的活动。</t>
  </si>
  <si>
    <t>DDK00000</t>
  </si>
  <si>
    <t>在建工程-城市基础设施配套费</t>
  </si>
  <si>
    <t>向政府城市建设、城市管理部门交纳的市政公用配套设施费，主要包括门前城市主次干道、给排水、供电、供气、路灯、公共交通、环境卫生和园林绿化等项目的建设和维护，是市政基础设施建设资金的补充，与各项城市建设资金统筹安排使用</t>
  </si>
  <si>
    <t>8001040027</t>
  </si>
  <si>
    <t>在建工程成本-待摊支出-税费</t>
  </si>
  <si>
    <t>DDK00001</t>
  </si>
  <si>
    <t>在建工程-水土保持费</t>
  </si>
  <si>
    <t>指为了规范水土保持补偿费征收使用管理，促进水土流失预防和治理，改善生态环境而缴纳的水土保持费</t>
  </si>
  <si>
    <t>DDK00101</t>
  </si>
  <si>
    <t>在建工程-设备调试费</t>
  </si>
  <si>
    <t>8001030000</t>
  </si>
  <si>
    <t>在建工程成本-安装费</t>
  </si>
  <si>
    <t>20210412加</t>
  </si>
  <si>
    <t>更新改造、需要安装的固定资产的调试费</t>
  </si>
  <si>
    <t>DDK03201</t>
  </si>
  <si>
    <t>在建工程-动产租赁-租车（不含司机）</t>
  </si>
  <si>
    <t>基建期间租用车辆，不含司机。</t>
  </si>
  <si>
    <t>8001040012</t>
  </si>
  <si>
    <t>在建工程成本-待摊支出-管理费-用车费</t>
  </si>
  <si>
    <t>指新建、改建各种建筑物、构筑物的工程作业，包括与建筑物相连的各种设备或者支柱、操作平台的安装或者装设工程作业，以及各种窑炉和金属结构工程作业。基建项目</t>
  </si>
  <si>
    <t>工程结算单</t>
  </si>
  <si>
    <t>指为满足施工建设需要而供到场地界区的、未列入工程费用的临时水、电、路、气、通信等其他工程费和建设单位的现场临时建(构)筑物的搭设、维修、拆除、摊销或建设期间租赁费用，以及施工期间专用公路或桥梁的加固、养护、维修等费用</t>
  </si>
  <si>
    <t>工程结算单（如有）</t>
  </si>
  <si>
    <t>DDK05201</t>
  </si>
  <si>
    <t>在建工程-安装服务</t>
  </si>
  <si>
    <t>指生产设备、动力设备、起重设备、运输设备、传动设备、医疗实验设备以及其他各种设备、设施的装配、安置工程作业，包括与被安装设备相连的工作台、梯子、栏杆的装设工程作业，以及被安装设备的绝缘、防腐、保温、油漆等工程作业。</t>
  </si>
  <si>
    <t>基建期间发生的绿化费</t>
  </si>
  <si>
    <t>基建保险，指基本建设项目在建成投产前，向所在地的中国人民保险公司投保，以备一旦因发生自然灾害或意外事故而遭受损失时，能及时得到赔偿。</t>
  </si>
  <si>
    <t>在建工程成本-待摊支出-管理费-中介机构</t>
  </si>
  <si>
    <t>DDK07301</t>
  </si>
  <si>
    <t>在建工程-建设工程勘察</t>
  </si>
  <si>
    <t>在施工前后对地形、地质构造、地下资源蕴藏情况进行实地调查的业务活动；含放线费。</t>
  </si>
  <si>
    <t>建设工程勘察设计合同</t>
  </si>
  <si>
    <t>KC</t>
  </si>
  <si>
    <t>DDK07401</t>
  </si>
  <si>
    <t>基建期间发生的各类测绘费，如房产测绘等</t>
  </si>
  <si>
    <t>DDK09101</t>
  </si>
  <si>
    <t>在建工程-建设工程施工图设计</t>
  </si>
  <si>
    <t>在建工程的工业或工程设计服务。</t>
  </si>
  <si>
    <t>建设项目相关的各类文件装订。</t>
  </si>
  <si>
    <t>当建设项目消防工程施工完毕后，按规定需委托第三方消防检测单位就项目的①火灾自动报警系统 ②自动喷水灭火系统 ③室内消火栓系统 ④消防电梯 ⑤防排烟系统 ⑥火灾应急照明和疏散指示照明 ⑦火灾事故广播系统 ⑧消防通讯系统 ⑨防火卷帘和门窗系统等等进行检测。</t>
  </si>
  <si>
    <t>DDK10201</t>
  </si>
  <si>
    <t>在建工程-环境评价</t>
  </si>
  <si>
    <t>指对项目实施后的经济绩效对环境和社会的影响进行分析评估。</t>
  </si>
  <si>
    <t>8001040021</t>
  </si>
  <si>
    <t>在建工程成本-待摊支出-环评认证</t>
  </si>
  <si>
    <t>在建设项目竣工后正式生产运行前或工业园区建设完成后，通过检查建设项目安全设施与主体工程同时设计、同时施工、同时投入生产和使用的情况或工业园区内的安全设施、设备、装置投入生产和使用的情况，检查安全生产管理措施到位情况，检查安全生产规章制度健全情况，检查事故应急救援预案建立情况，审查确定建设项目、工业园区建设满足安全生产法律法规、标准、规范要求的符合性，从整体上确定建设项目、工业园区的运行状况和安全管理情况，做出安全验收评价结论的活动。</t>
  </si>
  <si>
    <t>对建设项目的职业健康预评价、职业健康设施设计专篇、职业危害控制效果验收评价等</t>
  </si>
  <si>
    <t>对建设项目工程造价的确定与控制提供专业服务，出具工程造价成果文件的活动。</t>
  </si>
  <si>
    <t>对基建项目图纸进行审查。</t>
  </si>
  <si>
    <t>监理费，具有相应资质的工程监理企业，接受建设单位的委托，承担其项目管理工作，并代表建设单位对承建单位的建设行为进行监控的专业化服务活动。</t>
  </si>
  <si>
    <t>能源评估，简称“能评”，是指通过对建设项目分析，核算该项目的各种能源的消费结构和消费量，核算主要用能设备的能源利用状况，分析各种节能降耗措施的效果，核算该项目单位产品和单位产值能源效率指标和经济指标，评价该项目的用能合理性和先进性的一种评价方法。</t>
  </si>
  <si>
    <t>DDK10208</t>
  </si>
  <si>
    <t>在建工程-项目认证咨询</t>
  </si>
  <si>
    <t>对建设项目提供各类资质认证的咨询服务。</t>
  </si>
  <si>
    <t>在建工程涉及软硬件投入的各类认证业务</t>
  </si>
  <si>
    <t>是指根据国民经济长期发展规划、地区发展规划和行业发展规划的要求，对拟建工程项目在技术、经济上是否合理，进行全面分析、系统论证、多方案比较和综合评价，以确定某一项目是否需要建设、是否可能建设、是否值得建设，并为编制和审批设计任务书提供可靠依据的工作。</t>
  </si>
  <si>
    <t>对建设项目办理竣工结算工作的审查。</t>
  </si>
  <si>
    <t>DDK10303</t>
  </si>
  <si>
    <t>在建工程-造价审计</t>
  </si>
  <si>
    <t>工程造价审计是指按照国家或行业建筑工程预算定额的编制顺序或施工的先后顺序，逐一的对全部项目进行审查的方法。</t>
  </si>
  <si>
    <t>DDK10304</t>
  </si>
  <si>
    <t>管理费，自项目开始至项目完成,通过项目策划和项目控制,以使项目的费用目标,进度目标和质量目标得以实现.</t>
  </si>
  <si>
    <t>委托提供招标前咨询，拟定工程建设项目招标方案；起草招标公告不适用邀请书；编制资格预审文件；审查投标人资格；组织踏勘现场和答疑，并草拟答疑纪要；组织或协助开标不适用评标；编制评标报告等。</t>
  </si>
  <si>
    <t>DDL00001</t>
  </si>
  <si>
    <t>研发订单-会费</t>
  </si>
  <si>
    <t>研发业务相关的各类税费。</t>
  </si>
  <si>
    <t>20240318删除</t>
  </si>
  <si>
    <t>研发订单-知识产权官费</t>
  </si>
  <si>
    <t>国家知识产权局收取的费用，包括申请费、年费、超项费、授权办登费、变更费等所有官方费用及其代办费。费用由研发订单承担。</t>
  </si>
  <si>
    <t>5301001300</t>
  </si>
  <si>
    <t>研发支出-事务费</t>
  </si>
  <si>
    <t>DDL00101</t>
  </si>
  <si>
    <t>研发订单-设备调试费</t>
  </si>
  <si>
    <t>委托加工生产研发用设备、工装、模具等的调试费。</t>
  </si>
  <si>
    <t>5301000600</t>
  </si>
  <si>
    <t>研发支出-测试试（化）验加工费</t>
  </si>
  <si>
    <t>DDL01101</t>
  </si>
  <si>
    <t>研发订单-陆路运输-材料/叶片</t>
  </si>
  <si>
    <t>用于中间实验、测试的材料或者产品发生的运输费</t>
  </si>
  <si>
    <t>5301001000</t>
  </si>
  <si>
    <t>研发支出-用车费</t>
  </si>
  <si>
    <t>20210220改描述</t>
  </si>
  <si>
    <t>DDL01102</t>
  </si>
  <si>
    <t>研发订单-陆路运输-材料成本</t>
  </si>
  <si>
    <t>研发材料采购过程中发生的陆路运输费。</t>
  </si>
  <si>
    <t>20210727加</t>
  </si>
  <si>
    <t>采购材料发生的运输费，科目放在研发支出-材料费中，故申请新增服务编码</t>
  </si>
  <si>
    <t>DDL02501</t>
  </si>
  <si>
    <t>研发订单-装卸搬运</t>
  </si>
  <si>
    <t>研发过程中发生的装卸、搬运费。</t>
  </si>
  <si>
    <t>研发订单-动产租赁-生产设备</t>
  </si>
  <si>
    <t>指在约定时间内将有形动产或者不动产转让他人使用且租赁物所有权不变更的业务活动。</t>
  </si>
  <si>
    <t>5301001900</t>
  </si>
  <si>
    <t>研发支出-研发设备租赁费</t>
  </si>
  <si>
    <t>E:研发设备</t>
  </si>
  <si>
    <t>20210610删除</t>
  </si>
  <si>
    <t>DDL03202</t>
  </si>
  <si>
    <t>研发订单-动产租赁-研发设备</t>
  </si>
  <si>
    <t>研发用设备租赁业务。</t>
  </si>
  <si>
    <t>DDL03203</t>
  </si>
  <si>
    <t>研发订单-动产租赁-租车（不含司机）</t>
  </si>
  <si>
    <t>研发业务期间租用车辆，不含司机。</t>
  </si>
  <si>
    <t>DDL07101</t>
  </si>
  <si>
    <t>研发订单-委托技术开发</t>
  </si>
  <si>
    <t>指委托外部就新技术、新产品、新工艺或者新材料及其系统进行研究与试验开发的业务活动。</t>
  </si>
  <si>
    <t>5301000700</t>
  </si>
  <si>
    <t>研发支出-委外研发费</t>
  </si>
  <si>
    <t>DDL07401</t>
  </si>
  <si>
    <t>研发订单-技术咨询服务</t>
  </si>
  <si>
    <t>与研发项目相关的、对特定技术项目提供可行性论证、经济技术预测、专题调查、分析评价等咨询报告。</t>
  </si>
  <si>
    <t>5301001600</t>
  </si>
  <si>
    <t>研发支出-专家咨询费</t>
  </si>
  <si>
    <t>DDL07402</t>
  </si>
  <si>
    <t>研发订单-固废处理</t>
  </si>
  <si>
    <t>研发生产产生的固体废弃物处理业务。</t>
  </si>
  <si>
    <t>DDL07403</t>
  </si>
  <si>
    <t>研发订单-研发设计</t>
  </si>
  <si>
    <t>与研发项目有关的设计服务。</t>
  </si>
  <si>
    <t>5301000400</t>
  </si>
  <si>
    <t>研发支出-设计费</t>
  </si>
  <si>
    <t>DDL07404</t>
  </si>
  <si>
    <t>研发订单-研发测试</t>
  </si>
  <si>
    <t>叶片静力测试、疲劳测试，材料的性能测试等。</t>
  </si>
  <si>
    <t>DDL09101</t>
  </si>
  <si>
    <t>研发订单-资料装订</t>
  </si>
  <si>
    <t>研发类项目相关的各类文件打印、装订。</t>
  </si>
  <si>
    <t>DDL09401</t>
  </si>
  <si>
    <t>研发订单-会议服务</t>
  </si>
  <si>
    <t>专指我司承办会议、参加外部会议等发生的费用。</t>
  </si>
  <si>
    <t>5301001100</t>
  </si>
  <si>
    <t>研发支出-会议费</t>
  </si>
  <si>
    <t>DDL10101</t>
  </si>
  <si>
    <t>研发订单-产品认证费</t>
  </si>
  <si>
    <t>产品认证的费用。指具有专业资质的单位利用检测、检验、计量等技术，证明产品、服务、管理体系符合相关技术规范、相关技术规范的强制性要求或者标准的业务活动。</t>
  </si>
  <si>
    <t>5301000500</t>
  </si>
  <si>
    <t>研发支出-认证费</t>
  </si>
  <si>
    <t>20210220删除</t>
  </si>
  <si>
    <t>DDL10102</t>
  </si>
  <si>
    <t>研发订单-研发认证费</t>
  </si>
  <si>
    <t>研发相关的认证费用。指具有专业资质的单位利用检测、检验、计量等技术，证明产品、服务、管理体系符合相关技术规范、相关技术规范的强制性要求或者标准的业务活动。</t>
  </si>
  <si>
    <t>研发订单-知识产权年费</t>
  </si>
  <si>
    <t>专利相关的年费。</t>
  </si>
  <si>
    <t>DDL10302</t>
  </si>
  <si>
    <t>研发订单-国际合作与交流</t>
  </si>
  <si>
    <t>国际出差与交流费用。</t>
  </si>
  <si>
    <t>5301001200</t>
  </si>
  <si>
    <t>研发支出-国际合作与交流费</t>
  </si>
  <si>
    <t>20210220，将税码由D0改为J0</t>
  </si>
  <si>
    <t>研发订单-知识产权信息服务</t>
  </si>
  <si>
    <t>DDL10304</t>
  </si>
  <si>
    <t>研发订单-研发项目评审验收</t>
  </si>
  <si>
    <t>与研发业务有关的评审、验收研发项目的服务费用。</t>
  </si>
  <si>
    <t>5301002100</t>
  </si>
  <si>
    <t>研发支出-研发成果论证、评审、验收费</t>
  </si>
  <si>
    <t>DDL10305</t>
  </si>
  <si>
    <t>研发订单-数据库年费</t>
  </si>
  <si>
    <t>专利数据库、文献数据库、管理系统等年费。</t>
  </si>
  <si>
    <t>20240319停用</t>
  </si>
  <si>
    <t>研发订单-专利检索</t>
  </si>
  <si>
    <t>专利数据检索。</t>
  </si>
  <si>
    <t>DDL10307</t>
  </si>
  <si>
    <t>研发订单-研发翻译</t>
  </si>
  <si>
    <t>研发类业务翻译服务。</t>
  </si>
  <si>
    <t>L:研发类业务(ZI03/ZY01-03)</t>
  </si>
  <si>
    <t>DDL10308</t>
  </si>
  <si>
    <t>研发订单-法律咨询</t>
  </si>
  <si>
    <t>提供研发类法律信息、法律建议、法律策划、法律顾问等服务的活动。</t>
  </si>
  <si>
    <t>DDL11101</t>
  </si>
  <si>
    <t>研发订单-人员服务</t>
  </si>
  <si>
    <t>在研发的过程中，请外部人员配合开展研发服务的费用。</t>
  </si>
  <si>
    <t>5301000108</t>
  </si>
  <si>
    <t>研发支出-劳务费</t>
  </si>
  <si>
    <t>DDL11201</t>
  </si>
  <si>
    <t>研发订单-知识产权费用</t>
  </si>
  <si>
    <t>M:销售结算类业务(ZY06)</t>
  </si>
  <si>
    <t>DDM01101</t>
  </si>
  <si>
    <t>销售结算-陆路运输-生产材料</t>
  </si>
  <si>
    <t>指通过铁路运输或其他陆路运输等方式进行的生产材料运输服务；用于对外结算。</t>
  </si>
  <si>
    <t>20210223改描述</t>
  </si>
  <si>
    <t>公司间调拨材料发生的材料运输费</t>
  </si>
  <si>
    <t>DDM01102</t>
  </si>
  <si>
    <t>销售结算-陆路运输-设备工装</t>
  </si>
  <si>
    <t>指通过铁路运输或其他陆路运输等方式进行的设备、工装运输服务；用于对外结算。</t>
  </si>
  <si>
    <t>DDM01201</t>
  </si>
  <si>
    <t>销售结算-海运运输-生产材料</t>
  </si>
  <si>
    <t>指通过江、河、湖、川等天然、人工水道或者海洋航道运送材料的业务；用于对外结算。</t>
  </si>
  <si>
    <t>DDM01301</t>
  </si>
  <si>
    <t>销售结算-飞机票</t>
  </si>
  <si>
    <t>指除售后人员、研发人员外其他人员出差的大额机票；用于对外结算。</t>
  </si>
  <si>
    <t>DDM01302</t>
  </si>
  <si>
    <t>销售结算-航空运输-生产材料</t>
  </si>
  <si>
    <t>指通过空中航线运送生产材料的业务；用于对外结算；用于对外结算。</t>
  </si>
  <si>
    <t>DDM02501</t>
  </si>
  <si>
    <t>销售结算-叶片搬运-100T吊车</t>
  </si>
  <si>
    <t>车间内叶片搬运，采用吊车吨位的方式结算；用于对外结算。</t>
  </si>
  <si>
    <t>DDM02502</t>
  </si>
  <si>
    <t>销售结算-叶片搬运-25T吊车</t>
  </si>
  <si>
    <t>DDM02503</t>
  </si>
  <si>
    <t>销售结算-叶片搬运-50T吊车</t>
  </si>
  <si>
    <t>DDM02504</t>
  </si>
  <si>
    <t>销售结算-叶片搬运-75T吊车</t>
  </si>
  <si>
    <t>DDM02505</t>
  </si>
  <si>
    <t>销售结算-叶片搬运-8T吊车</t>
  </si>
  <si>
    <t>DDM02506</t>
  </si>
  <si>
    <t>销售结算-叶片搬运-按小时结算</t>
  </si>
  <si>
    <t>车间内叶片搬运，采用小时的方式结算；用于对外结算。</t>
  </si>
  <si>
    <t>DDM02507</t>
  </si>
  <si>
    <t>销售结算-叶片搬运-按支结算</t>
  </si>
  <si>
    <t>车间内叶片搬运，采用台班的方式结算；用于对外结算。</t>
  </si>
  <si>
    <t>DDM02508</t>
  </si>
  <si>
    <t>销售结算-叶片发货吊装-100T吊车</t>
  </si>
  <si>
    <t>叶片发货吊装服务，采用吊车吨位的方式结算；用于对外结算。</t>
  </si>
  <si>
    <t>DDM02509</t>
  </si>
  <si>
    <t>销售结算-叶片发货吊装-25T吊车</t>
  </si>
  <si>
    <t>DDM02510</t>
  </si>
  <si>
    <t>销售结算-叶片发货吊装-50T吊车</t>
  </si>
  <si>
    <t>DDM02511</t>
  </si>
  <si>
    <t>销售结算-叶片发货吊装-75T吊车</t>
  </si>
  <si>
    <t>DDM02512</t>
  </si>
  <si>
    <t>销售结算-叶片发货吊装-8T吊车</t>
  </si>
  <si>
    <t>DDM02513</t>
  </si>
  <si>
    <t>销售结算-叶片发货吊装-按小时结算</t>
  </si>
  <si>
    <t>叶片吊装服务，采用小时的方式结算；用于对外结算。</t>
  </si>
  <si>
    <t>DDM02514</t>
  </si>
  <si>
    <t>销售结算-叶片发货吊装-按支结算</t>
  </si>
  <si>
    <t>叶片吊装服务，采用台班的方式结算；用于对外结算。</t>
  </si>
  <si>
    <t>DDM02515</t>
  </si>
  <si>
    <t>销售结算-材料装卸搬运</t>
  </si>
  <si>
    <t>厂区内倒运材料；用于对外结算。</t>
  </si>
  <si>
    <t>DDM02516</t>
  </si>
  <si>
    <t>销售结算-设备装卸搬运</t>
  </si>
  <si>
    <t>厂区内倒运工装、设备等；用于对外结算。</t>
  </si>
  <si>
    <t>DDM02601</t>
  </si>
  <si>
    <t>销售结算-非邮政快递费</t>
  </si>
  <si>
    <t>除邮政公司外，其他公司提供的日常物流辅助服务；用于对外结算。</t>
  </si>
  <si>
    <t>DDM02602</t>
  </si>
  <si>
    <t>销售结算-仓储保管</t>
  </si>
  <si>
    <t>指利用仓库、货场或者其他场所代客贮放、保管货物的业务活动；用于对外结算。</t>
  </si>
  <si>
    <t>DDM03201</t>
  </si>
  <si>
    <t>销售结算-动产租赁-生产设备</t>
  </si>
  <si>
    <t>生产用设备租赁业务；用于对外结算。</t>
  </si>
  <si>
    <t>DDM03202</t>
  </si>
  <si>
    <t>销售结算-动产租赁-办公设备</t>
  </si>
  <si>
    <t>办公设备租赁业务；用于对外结算。</t>
  </si>
  <si>
    <t>DDM05301</t>
  </si>
  <si>
    <t>销售结算-房屋修缮</t>
  </si>
  <si>
    <t>对厂房进行修补、加固、养护、改善，使之恢复原来的使用价值或者延长其使用期限的工程作业；用于对外结算。</t>
  </si>
  <si>
    <t>DDM07401</t>
  </si>
  <si>
    <t>销售结算-研发测试</t>
  </si>
  <si>
    <t>叶片静力测试、疲劳测试，材料的性能测试等；用于对外结算。</t>
  </si>
  <si>
    <t>DDM11101</t>
  </si>
  <si>
    <t>销售结算-跨公司人员服务</t>
  </si>
  <si>
    <t>公司间借调人员发生的劳务费；用于对外结算。</t>
  </si>
  <si>
    <t>费用-劳务费</t>
  </si>
  <si>
    <t>水费</t>
  </si>
  <si>
    <t>DEA01001</t>
  </si>
  <si>
    <t>成本中心-水费</t>
  </si>
  <si>
    <t>TON</t>
  </si>
  <si>
    <t>5101022000</t>
  </si>
  <si>
    <t>费用-水费</t>
  </si>
  <si>
    <t>DEA01002</t>
  </si>
  <si>
    <t>成本中心-水费（宿舍）</t>
  </si>
  <si>
    <t>电费</t>
  </si>
  <si>
    <t>DEA02001</t>
  </si>
  <si>
    <t>成本中心-电费-电费调整相关</t>
  </si>
  <si>
    <t>5101023000</t>
  </si>
  <si>
    <t>费用-电费</t>
  </si>
  <si>
    <t>有合同的，先提交框架合同，无合同的，以缴费通知单为准，提供合同评审流程-普通合同</t>
  </si>
  <si>
    <t>DEA02002</t>
  </si>
  <si>
    <t>成本中心-电费-电量相关</t>
  </si>
  <si>
    <t>KWH</t>
  </si>
  <si>
    <t>气费</t>
  </si>
  <si>
    <t>DEA03001</t>
  </si>
  <si>
    <t>成本中心-气费-固化炉</t>
  </si>
  <si>
    <t>5101024000</t>
  </si>
  <si>
    <t>费用-气费</t>
  </si>
  <si>
    <t>DEA03002</t>
  </si>
  <si>
    <t>成本中心-气费-天然气</t>
  </si>
  <si>
    <t>DEA03003</t>
  </si>
  <si>
    <t>成本中心-气费-蒸汽</t>
  </si>
  <si>
    <t>DEA03004</t>
  </si>
  <si>
    <t>成本中心-气费-暖气</t>
  </si>
  <si>
    <t>DEM01001</t>
  </si>
  <si>
    <t>销售结算-水费</t>
  </si>
  <si>
    <t>DEM02001</t>
  </si>
  <si>
    <t>销售结算-电费-电费调整相关</t>
  </si>
  <si>
    <t>DEM02002</t>
  </si>
  <si>
    <t>销售结算-电费-电量相关</t>
  </si>
  <si>
    <t>DEM03001</t>
  </si>
  <si>
    <t>销售结算-气费-固化炉</t>
  </si>
  <si>
    <t>DEM03002</t>
  </si>
  <si>
    <t>销售结算-气费-天然气</t>
  </si>
  <si>
    <t>DEM03003</t>
  </si>
  <si>
    <t>销售结算-气费-蒸汽</t>
  </si>
  <si>
    <t>DEM03004</t>
  </si>
  <si>
    <t>销售结算-气费-暖气</t>
  </si>
  <si>
    <t>加工修理修配劳务</t>
  </si>
  <si>
    <t>DF01</t>
  </si>
  <si>
    <t>委托加工产品（按物料结算）</t>
  </si>
  <si>
    <t>委托加工产品，如叶片、部件等</t>
  </si>
  <si>
    <t>加工费结算单</t>
  </si>
  <si>
    <t>DFA01001</t>
  </si>
  <si>
    <t>成本中心-办公设备维修</t>
  </si>
  <si>
    <t>总部/瑞达办公用品类的设备维修。</t>
  </si>
  <si>
    <t>DFA01002</t>
  </si>
  <si>
    <t>成本中心-委托加工费（固定结算）</t>
  </si>
  <si>
    <t>生产制造部门发生的、按月固定结算的委托加工费用。</t>
  </si>
  <si>
    <t>5101061000</t>
  </si>
  <si>
    <t>费用-加工费</t>
  </si>
  <si>
    <t>20210106加</t>
  </si>
  <si>
    <t>每月固定结算部分</t>
  </si>
  <si>
    <t>DFA01003</t>
  </si>
  <si>
    <t>成本中心-委托加工费（工序）</t>
  </si>
  <si>
    <t>生产制造部门发生的、按月结算的工序外包费用。</t>
  </si>
  <si>
    <t>阜宁公司劳务派遣按照委托方管理部分（阜宁公司特有）</t>
  </si>
  <si>
    <t>DFA01004</t>
  </si>
  <si>
    <t>成本中心-委托加工费（按工时结算）</t>
  </si>
  <si>
    <t>生产制造部门发生的、委托加工业务，按工时结算。</t>
  </si>
  <si>
    <t>20210129加</t>
  </si>
  <si>
    <t>DFA01005</t>
  </si>
  <si>
    <t>成本中心-委托加工费（按数量结算）</t>
  </si>
  <si>
    <t>生产制造部门发生的、委托加工业务，按产量结算。</t>
  </si>
  <si>
    <t>20210528加</t>
  </si>
  <si>
    <t>子公司发生的按照数量结算的部分，小垫片等</t>
  </si>
  <si>
    <t>DFA01006</t>
  </si>
  <si>
    <t>成本中心-委托加工费（库房业务）</t>
  </si>
  <si>
    <t>库房发生的、直接投入到成本中心的委托加工业务。</t>
  </si>
  <si>
    <t>库房可能涉及橡皮泥等外包，按照权责发生制原则，申请增加服务类编号</t>
  </si>
  <si>
    <t>DFA01007</t>
  </si>
  <si>
    <t>成本中心-非办公设备维修</t>
  </si>
  <si>
    <t>瑞达非办公用品类的设备维修。</t>
  </si>
  <si>
    <t>瑞达公司未配置PM模块，申请增加维修类服务类物料</t>
  </si>
  <si>
    <t>DFA01008</t>
  </si>
  <si>
    <t>成本中心-委托加工费（检验业务）</t>
  </si>
  <si>
    <t>安环质量部-检验发生的、直接投入到成本中心的委托加工业务。</t>
  </si>
  <si>
    <t>20210630加</t>
  </si>
  <si>
    <t>安环质量部委托加工方加工产品，因费用类型差异（计入5-质量成本）中，申请增加服务类编码</t>
  </si>
  <si>
    <t>H:PM订单类业务（YP01-06)</t>
  </si>
  <si>
    <t>DFH01001</t>
  </si>
  <si>
    <t>PM订单-设备维修</t>
  </si>
  <si>
    <t>办公、电子、机械、模具、工装等设备维修。所有维修费用均先归集至PM订单中，再根据实际对象维护结算规则，归集至成本中心、各类订单中。</t>
  </si>
  <si>
    <t>DFJ01001</t>
  </si>
  <si>
    <t>售后订单-叶片维修</t>
  </si>
  <si>
    <t>叶片售后维修业务。</t>
  </si>
  <si>
    <t>5101079000</t>
  </si>
  <si>
    <t>费用-外协费</t>
  </si>
  <si>
    <t>结算单</t>
  </si>
  <si>
    <t>DFK01001</t>
  </si>
  <si>
    <t>在建工程-设备改造</t>
  </si>
  <si>
    <t>指工装、设备改造发生的委托加工费。</t>
  </si>
  <si>
    <t>8001010000</t>
  </si>
  <si>
    <t>在建工程成本-设备费</t>
  </si>
  <si>
    <t>20210531加</t>
  </si>
  <si>
    <t>经沟通讨论，固定资产改造需通过在建工程实现，不能随意在原固定资产卡片上增加原值，申请增加设备改造发生的委托加工费</t>
  </si>
  <si>
    <t>DFL01001</t>
  </si>
  <si>
    <t>研发订单-委托加工产品</t>
  </si>
  <si>
    <t>委托加工生产研发用产品，如叶片等。</t>
  </si>
  <si>
    <t>删除</t>
  </si>
  <si>
    <t>DFL01002</t>
  </si>
  <si>
    <t>研发订单-加工费</t>
  </si>
  <si>
    <t>委托加工生产研发用设备、工装、模具等。</t>
  </si>
  <si>
    <t>研发中心/计划采购部</t>
  </si>
  <si>
    <t>研发订单-安装调试费</t>
  </si>
  <si>
    <t>委托加工生产研发用设备、工装、模具等的安装调试费。</t>
  </si>
  <si>
    <t>20210324加/删除</t>
  </si>
  <si>
    <t>DG01</t>
  </si>
  <si>
    <t>融资业务-贷款</t>
  </si>
  <si>
    <t>借款合同</t>
  </si>
  <si>
    <t>JK</t>
  </si>
  <si>
    <t>DG02</t>
  </si>
  <si>
    <t>融资业务-其他</t>
  </si>
  <si>
    <t>用于区分是否缴纳印花税</t>
  </si>
  <si>
    <t>DH01</t>
  </si>
  <si>
    <t>投资业务-资产划转</t>
  </si>
  <si>
    <t>DH02</t>
  </si>
  <si>
    <t>投资业务-其他</t>
  </si>
  <si>
    <t>DFK01002</t>
  </si>
  <si>
    <t>在建工程-设备加工</t>
  </si>
  <si>
    <t>指工装、设备直接在厂区加工成型发生的委托加工费。</t>
  </si>
  <si>
    <t>20210906加</t>
  </si>
  <si>
    <t>厂区内对方提供材料，搭建辅房。</t>
  </si>
  <si>
    <t>DDA05201</t>
  </si>
  <si>
    <t>成本中心-安装服务</t>
  </si>
  <si>
    <t>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t>
  </si>
  <si>
    <t>20210917加/20230706停用</t>
  </si>
  <si>
    <t>车间设备拆卸、安装，不符合资本化条件</t>
  </si>
  <si>
    <t>DFA01009</t>
  </si>
  <si>
    <t>成本中心-房屋修缮-附属设施维修</t>
  </si>
  <si>
    <t>除房屋主体建筑之外的其他附属设施维修。</t>
  </si>
  <si>
    <t>20211008加</t>
  </si>
  <si>
    <t>窗户等附属设施维修，签订的是加工承揽合同</t>
  </si>
  <si>
    <t>DBA01012</t>
  </si>
  <si>
    <t>成本中心-展览用品-国际业务</t>
  </si>
  <si>
    <t>国际发展部参加展览所需物品。</t>
  </si>
  <si>
    <t>20211009加</t>
  </si>
  <si>
    <t>国际发展部发生的费用，未来分析国内外费用投入情况</t>
  </si>
  <si>
    <t>DDA00004</t>
  </si>
  <si>
    <t>成本中心-协会会费（研发类）</t>
  </si>
  <si>
    <t>参加研发相关协会缴纳的会费。</t>
  </si>
  <si>
    <t>研发管理部</t>
  </si>
  <si>
    <t>20211012加</t>
  </si>
  <si>
    <t>研发中心参加技术研究</t>
  </si>
  <si>
    <t>DDC03201</t>
  </si>
  <si>
    <t>安全生产-设备租赁</t>
  </si>
  <si>
    <t>安全生产用设备租赁业务。</t>
  </si>
  <si>
    <t>安全环保</t>
  </si>
  <si>
    <t>20211013加</t>
  </si>
  <si>
    <t>DDD03201</t>
  </si>
  <si>
    <t>节能减排-设备租赁</t>
  </si>
  <si>
    <t>节能减排用设备租赁业务。</t>
  </si>
  <si>
    <t>DDE03201</t>
  </si>
  <si>
    <t>环保与恢复-设备租赁</t>
  </si>
  <si>
    <t>环保与恢复用设备租赁业务。</t>
  </si>
  <si>
    <t>DDA12402</t>
  </si>
  <si>
    <t>成本中心-借调员工住宿服务</t>
  </si>
  <si>
    <t>指公司间员工借调，借调方为借入员工租赁宾馆的业务</t>
  </si>
  <si>
    <t>DDA10320</t>
  </si>
  <si>
    <t>成本中心-信息化业务咨询</t>
  </si>
  <si>
    <t>指提供信息化相关的信息、建议、策划、顾问等服务的活动。</t>
  </si>
  <si>
    <t>20211102加</t>
  </si>
  <si>
    <t>信息化十四五规划</t>
  </si>
  <si>
    <t>DDA10321</t>
  </si>
  <si>
    <t>成本中心-招投标服务-国内销售业务</t>
  </si>
  <si>
    <t>与国内销售相关的投标业务服务费用。</t>
  </si>
  <si>
    <t>市场销售部</t>
  </si>
  <si>
    <t>20211122加</t>
  </si>
  <si>
    <t>市场部产生的招投标费用</t>
  </si>
  <si>
    <t>DDA14101</t>
  </si>
  <si>
    <t>成本中心-设备维保</t>
  </si>
  <si>
    <t>指具有专业资质的单位受托对设备进行定期维护保修的业务活动。</t>
  </si>
  <si>
    <t>20220117加</t>
  </si>
  <si>
    <t>瑞达公司设备维保</t>
  </si>
  <si>
    <t>DBA01013</t>
  </si>
  <si>
    <t>成本中心-防疫物资</t>
  </si>
  <si>
    <t>防疫专项所需物品。</t>
  </si>
  <si>
    <t>费用-劳动保护费</t>
  </si>
  <si>
    <t>根据要求防疫物资单独统计</t>
  </si>
  <si>
    <t>DDA00005</t>
  </si>
  <si>
    <t>成本中心-行政事业性收费</t>
  </si>
  <si>
    <t>政府等行政事业单位收取的费用。</t>
  </si>
  <si>
    <t>政府等收取的各类费用，用后取消</t>
  </si>
  <si>
    <t>DDJ01201</t>
  </si>
  <si>
    <t>售后订单-水路运输-生产材料</t>
  </si>
  <si>
    <t>指售后维修，需要通过海运等航线运送生产材料的业务。</t>
  </si>
  <si>
    <t>售后业务，通过海运运输材料</t>
  </si>
  <si>
    <t>DG03</t>
  </si>
  <si>
    <t>融资业务-授信</t>
  </si>
  <si>
    <t>20220125加</t>
  </si>
  <si>
    <t>资金合同备案</t>
  </si>
  <si>
    <t>DG04</t>
  </si>
  <si>
    <t>融资业务-担保</t>
  </si>
  <si>
    <t>DDE01101</t>
  </si>
  <si>
    <t>环保与恢复-运输服务</t>
  </si>
  <si>
    <t>固废、危废等处理发生的运输费</t>
  </si>
  <si>
    <t>20220217加</t>
  </si>
  <si>
    <t>DDA09114</t>
  </si>
  <si>
    <t>成本中心-商标设计</t>
  </si>
  <si>
    <t>指公司产品商标设计服务。</t>
  </si>
  <si>
    <t>20220228加</t>
  </si>
  <si>
    <t>DDA10322</t>
  </si>
  <si>
    <t>成本中心-翻译(研发)</t>
  </si>
  <si>
    <t>与研发项目不相关业务的翻译服务</t>
  </si>
  <si>
    <t>20220328加</t>
  </si>
  <si>
    <t>DDB09115</t>
  </si>
  <si>
    <t>工会活动-文印、影视</t>
  </si>
  <si>
    <t>指把计划、规划、设想通过文字、图画、视觉等形式传递出来的业务活动。此处特指工会用印刷、影印服务。</t>
  </si>
  <si>
    <t>20220322加</t>
  </si>
  <si>
    <t>锡林公司工会活动场所展板设计</t>
  </si>
  <si>
    <t>DDA03213</t>
  </si>
  <si>
    <t>成本中心-动产租赁-实验设备</t>
  </si>
  <si>
    <t>邯郸公司工程技术中心涉及实验业务的设备租赁业务。</t>
  </si>
  <si>
    <t>邯郸-工程技术中心</t>
  </si>
  <si>
    <t>邯郸</t>
  </si>
  <si>
    <t>20220324加</t>
  </si>
  <si>
    <t>邯郸公司工程技术中心租用仪器</t>
  </si>
  <si>
    <t>DDA08102</t>
  </si>
  <si>
    <t>成本中心-软件使用费-研发管理部</t>
  </si>
  <si>
    <t>指研发管理部购买外部软件使用权、软件运维服务等业务。</t>
  </si>
  <si>
    <t>20230927改名称</t>
  </si>
  <si>
    <t>DDA08403</t>
  </si>
  <si>
    <t>成本中心-信息服务费（采购类）</t>
  </si>
  <si>
    <t>指计划采购部购买专用于采购的信息服务业务。</t>
  </si>
  <si>
    <t>20220516加</t>
  </si>
  <si>
    <t>DA17</t>
  </si>
  <si>
    <t>仓储保管服务</t>
  </si>
  <si>
    <t>为客户提供仓储保管服务，保管客户的备件叶片。</t>
  </si>
  <si>
    <t>20220617加</t>
  </si>
  <si>
    <t>保管客户备件叶片的销售业务。</t>
  </si>
  <si>
    <t>DDA10111</t>
  </si>
  <si>
    <t>成本中心-实验室认证</t>
  </si>
  <si>
    <t>实验室认证的费用。指通过评价、监督合格评定机构（如实验室）的管理和活动，确认其是否有能力开展相应的合格评定活动（如认证、检测和校准、检查等）、确认其合格评定活动的权威性，发挥认可约束作用。</t>
  </si>
  <si>
    <t>邯郸、阜宁、瑞达</t>
  </si>
  <si>
    <t>20220802加</t>
  </si>
  <si>
    <t>邯郸实验室进行CNAS认证。邯郸、瑞达、阜宁均涉及次业务。</t>
  </si>
  <si>
    <t>DA18</t>
  </si>
  <si>
    <t>提供吊装服务</t>
  </si>
  <si>
    <t>指使用吊车将客户叶片进行装卸和搬运的业务活动。</t>
  </si>
  <si>
    <t>20220809加</t>
  </si>
  <si>
    <t>酒泉公司协助客户吊装叶片。</t>
  </si>
  <si>
    <t>DDI11201</t>
  </si>
  <si>
    <t>技术订单-知识产权费用</t>
  </si>
  <si>
    <t>提供与技术订单中知识产权信息相关的服务，包含专利或非专利的咨询服务、检索服务、分析服务、检索代理服务等，以及与知识产权信息关联的其他服务。</t>
  </si>
  <si>
    <t>DDI09401</t>
  </si>
  <si>
    <t>技术订单-会议服务</t>
  </si>
  <si>
    <t>指我司承办会议、参加外部会议等发生的费用。与技术订单相关。</t>
  </si>
  <si>
    <t>在建工程-运输服务</t>
  </si>
  <si>
    <t>指工装、设备、材料等在改造建设过程中发生的运输服务费。</t>
  </si>
  <si>
    <t>8001040001</t>
  </si>
  <si>
    <t>在建工程成本-待摊支出-管理费-运输</t>
  </si>
  <si>
    <t>20230705加</t>
  </si>
  <si>
    <t>PM订单-安装服务</t>
  </si>
  <si>
    <t>20230706新增</t>
  </si>
  <si>
    <t>PM订单-设备调试费</t>
  </si>
  <si>
    <t>成本中心-发票查验服务</t>
  </si>
  <si>
    <t>指资产财务部购买专用于发票查验的信息服务业务。</t>
  </si>
  <si>
    <t>20230811新增</t>
  </si>
  <si>
    <t>成本中心-软件使用费-设计开发部</t>
  </si>
  <si>
    <t>指研发设计开发一部购买外部软件使用权、软件运维服务等业务。</t>
  </si>
  <si>
    <t>设计开发部</t>
  </si>
  <si>
    <t>20230927加</t>
  </si>
  <si>
    <t>成本中心-软件使用费-工艺开发部</t>
  </si>
  <si>
    <t>指工艺开发部购买外部软件使用权、软件运维服务等业务。</t>
  </si>
  <si>
    <t>工艺开发部</t>
  </si>
  <si>
    <t>成本中心-辅助业务服务（制造类）</t>
  </si>
  <si>
    <t>指企业在生产经营过程中将制造类辅助业务工作交由第三方来提供服务的业务。</t>
  </si>
  <si>
    <t>所有公司（除总部）</t>
  </si>
  <si>
    <t>成本中心-辅助业务服务（管理类-物业）</t>
  </si>
  <si>
    <t>指企业在生产经营过程中将管理类与物业相关的辅助业务工作交由第三方来提供服务的业务。</t>
  </si>
  <si>
    <t>售后订单-委托加工业务</t>
  </si>
  <si>
    <t>售后部门发生的、按委外加工结算的加工费用。</t>
  </si>
  <si>
    <t>20231017加</t>
  </si>
  <si>
    <t>成本中心-跨公司人员服务-差旅</t>
  </si>
  <si>
    <t>公司间借调人员发生的差旅费。</t>
  </si>
  <si>
    <t>20231130加</t>
  </si>
  <si>
    <t>技术订单-加工费</t>
  </si>
  <si>
    <t>基于技术订单，开展的委托加工生产产品、试验件、设备、工装等业务。</t>
  </si>
  <si>
    <t>20231201加</t>
  </si>
  <si>
    <t>J:售后类业务（ZC02)</t>
  </si>
  <si>
    <t>售后订单-装卸搬运</t>
  </si>
  <si>
    <t>指售后业务中发生的、使用装卸搬运工具或人力、畜力将设备、工装等在运输工具之间、装卸现场之间或者运输工具与装卸现场之间进行装卸和搬运的业务活动</t>
  </si>
  <si>
    <t>20240108加</t>
  </si>
  <si>
    <t>成本中心-招待餐费</t>
  </si>
  <si>
    <t>指通过提供饮食为客户来访客人提供与日常工作餐相关的饮食服务。</t>
  </si>
  <si>
    <t>费用-业务招待费</t>
  </si>
  <si>
    <t>20240202加</t>
  </si>
  <si>
    <t>成本中心-数据库年费</t>
  </si>
  <si>
    <t>20240319加</t>
  </si>
  <si>
    <t>成本中心-陆路运输-销售叶片</t>
  </si>
  <si>
    <t>指销售叶片发生的、通过铁路运输或其他陆路运输等方式进行的运输服务。</t>
  </si>
  <si>
    <t>主营业务成本-运输费</t>
  </si>
  <si>
    <t>20240327加</t>
  </si>
  <si>
    <t>24</t>
  </si>
  <si>
    <t>成本中心-技术咨询服务</t>
  </si>
  <si>
    <t>发生与研发项目不直接相关的技术咨询费用。</t>
  </si>
  <si>
    <t>20240407加</t>
  </si>
  <si>
    <t>售后订单-不动产租赁-厂房</t>
  </si>
  <si>
    <t>指在约定时间租用房屋，用于售后叶片维修。</t>
  </si>
  <si>
    <t>20240409加</t>
  </si>
  <si>
    <t>在建工程-工程物资</t>
  </si>
  <si>
    <t>指在建设期间，采购工程物资。</t>
  </si>
  <si>
    <t>8001040023</t>
  </si>
  <si>
    <t>在建工程成本-待摊支出-材料费</t>
  </si>
  <si>
    <t>20240509加</t>
  </si>
  <si>
    <t>安全生产-劳保用品药品</t>
  </si>
  <si>
    <t>指公司为安全保障，为公司员工购买劳动保护用品、应急药品用于日常工作使用。</t>
  </si>
  <si>
    <t>安全生产-劳动保护</t>
  </si>
  <si>
    <t>销售结算-委托加工费（按数量结算）</t>
  </si>
  <si>
    <t>生产部门发生的、委托加工业务，按产量结算；用于对外结算。</t>
  </si>
  <si>
    <t>20240510加</t>
  </si>
  <si>
    <t>销售结算-委托加工费（固定结算）</t>
  </si>
  <si>
    <t>生产部门发生的、按月固定结算的委托加工费用；用于对外结算。</t>
  </si>
  <si>
    <t>销售结算-委托加工费（按工时结算）</t>
  </si>
  <si>
    <t>生产部门发生的、委托加工业务，按工时结算；用于对外结算。</t>
  </si>
  <si>
    <t>销售结算-陆路运输-叶片</t>
  </si>
  <si>
    <t>指通过铁路运输或其他陆路运输等方式进行的叶片运输服务；用于对外结算。</t>
  </si>
  <si>
    <t>成本中心-叶片发货吊装-130T吊车</t>
  </si>
  <si>
    <t>20240529加</t>
  </si>
  <si>
    <t>25</t>
  </si>
  <si>
    <t>成本中心-叶片发货吊装-200T吊车</t>
  </si>
  <si>
    <t>26</t>
  </si>
  <si>
    <t>成本中心-叶片发货吊装-260T吊车</t>
  </si>
  <si>
    <t>27</t>
  </si>
  <si>
    <t>成本中心-叶片搬运-130T吊车</t>
  </si>
  <si>
    <t>28</t>
  </si>
  <si>
    <t>成本中心-叶片搬运-200T吊车</t>
  </si>
  <si>
    <t>29</t>
  </si>
  <si>
    <t>成本中心-叶片搬运-260T吊车</t>
  </si>
  <si>
    <t>产品服务编号</t>
  </si>
  <si>
    <t>产品服务编号描述</t>
  </si>
  <si>
    <t>科目</t>
  </si>
  <si>
    <t>成本中心-协会会费（研发类)</t>
  </si>
  <si>
    <t>成本中心-陆路运输-叶片</t>
  </si>
  <si>
    <t>成本中心-社保代理服务有税率</t>
  </si>
  <si>
    <t>成本中心-社保代理服务无税率</t>
  </si>
  <si>
    <t>安全生产-防雷检测</t>
  </si>
  <si>
    <t>销售结算-陆路运输-材料/叶片</t>
  </si>
  <si>
    <t>成本中心-国内业务市场调查</t>
  </si>
  <si>
    <t>环保与恢复-生活垃圾处理(财政)</t>
  </si>
  <si>
    <t>提供仓储保管服务</t>
  </si>
  <si>
    <t>成本中心-软件使用费（研发类）</t>
  </si>
  <si>
    <t>数量</t>
  </si>
  <si>
    <t>计数项:二级分类描述</t>
  </si>
  <si>
    <t>二级分类</t>
  </si>
  <si>
    <t>计数项:一级分类描述</t>
  </si>
  <si>
    <t>合同大类</t>
  </si>
  <si>
    <t>融资合同</t>
  </si>
  <si>
    <t>投资合同</t>
  </si>
  <si>
    <t>税后</t>
  </si>
  <si>
    <t>税前</t>
  </si>
  <si>
    <t>个税</t>
  </si>
  <si>
    <t>发票税额</t>
  </si>
  <si>
    <t>合同金额</t>
  </si>
  <si>
    <t>编码</t>
  </si>
  <si>
    <t>描述</t>
  </si>
  <si>
    <t>修改</t>
  </si>
  <si>
    <t>B01</t>
  </si>
  <si>
    <t>叶片总部采购组-杜小丽（禁用）</t>
  </si>
  <si>
    <t>停用</t>
  </si>
  <si>
    <t>B02</t>
  </si>
  <si>
    <t>叶片总部采购组-陈小林</t>
  </si>
  <si>
    <t>B03</t>
  </si>
  <si>
    <t>叶片总部采购组-吴魁</t>
  </si>
  <si>
    <t>B04</t>
  </si>
  <si>
    <t>叶片总部采购组-刘冰</t>
  </si>
  <si>
    <t>B05</t>
  </si>
  <si>
    <t>叶片总部采购组-金帅</t>
  </si>
  <si>
    <t>B06</t>
  </si>
  <si>
    <t>叶片总部采购组-张西贝</t>
  </si>
  <si>
    <t>B07</t>
  </si>
  <si>
    <t>加工费</t>
  </si>
  <si>
    <t>B08</t>
  </si>
  <si>
    <t>油漆套材</t>
  </si>
  <si>
    <t>B09</t>
  </si>
  <si>
    <t>叶片总部关联方采购组</t>
  </si>
  <si>
    <t>B0A</t>
  </si>
  <si>
    <t>叶片总部固定资产采购组</t>
  </si>
  <si>
    <t>B0B</t>
  </si>
  <si>
    <t>叶片总部办公用品采购组</t>
  </si>
  <si>
    <t>B0C</t>
  </si>
  <si>
    <t>叶片总部服务采购组</t>
  </si>
  <si>
    <t>B0D</t>
  </si>
  <si>
    <t>叶片总部成本中心采购组</t>
  </si>
  <si>
    <t>B0E</t>
  </si>
  <si>
    <t>叶片总部设备服务采购组</t>
  </si>
  <si>
    <t>B0F</t>
  </si>
  <si>
    <t>叶片总部信息化服务采购组</t>
  </si>
  <si>
    <t>B10</t>
  </si>
  <si>
    <t>叶片总部采购组-刁玮晖（禁用）</t>
  </si>
  <si>
    <t>B11</t>
  </si>
  <si>
    <t>北京事业部AB类</t>
  </si>
  <si>
    <t>B12</t>
  </si>
  <si>
    <t>北京事业部C类</t>
  </si>
  <si>
    <t>B15</t>
  </si>
  <si>
    <t>叶片总部采购组-王剑</t>
  </si>
  <si>
    <t>B16</t>
  </si>
  <si>
    <t>叶片总部采购组-王庆红</t>
  </si>
  <si>
    <t>B17</t>
  </si>
  <si>
    <t>未使用</t>
  </si>
  <si>
    <t>B18</t>
  </si>
  <si>
    <t>叶片总部采购组-毛雅莉</t>
  </si>
  <si>
    <t>B19</t>
  </si>
  <si>
    <t>北京事业部关联方采购组</t>
  </si>
  <si>
    <t>B1A</t>
  </si>
  <si>
    <t>北京事业部固定资产采购组</t>
  </si>
  <si>
    <t>停用？</t>
  </si>
  <si>
    <t>B1B</t>
  </si>
  <si>
    <t>北京事业部办公用品采购组</t>
  </si>
  <si>
    <t>B1C</t>
  </si>
  <si>
    <t>北京事业部设备服务采购组</t>
  </si>
  <si>
    <t>B1D</t>
  </si>
  <si>
    <t>北京事业部成本中心采购组</t>
  </si>
  <si>
    <t>B20</t>
  </si>
  <si>
    <t>叶片总部采购组-孟辽</t>
  </si>
  <si>
    <t>B21</t>
  </si>
  <si>
    <t>酒泉公司AB类</t>
  </si>
  <si>
    <t>B22</t>
  </si>
  <si>
    <t>酒泉公司C类</t>
  </si>
  <si>
    <t>B23</t>
  </si>
  <si>
    <t>叶片总部采购组-刘建</t>
  </si>
  <si>
    <t>B29</t>
  </si>
  <si>
    <t>酒泉公司关联采购组</t>
  </si>
  <si>
    <t>B2A</t>
  </si>
  <si>
    <t>酒泉公司固定资产采购组</t>
  </si>
  <si>
    <t>B2B</t>
  </si>
  <si>
    <t>酒泉公司办公用品采购组</t>
  </si>
  <si>
    <t>B2C</t>
  </si>
  <si>
    <t>酒泉公司设备服务采购组</t>
  </si>
  <si>
    <t>B2D</t>
  </si>
  <si>
    <t>酒泉公司成本中心采购组</t>
  </si>
  <si>
    <t>B31</t>
  </si>
  <si>
    <t>白城公司AB类</t>
  </si>
  <si>
    <t>B32</t>
  </si>
  <si>
    <t>白城公司C类</t>
  </si>
  <si>
    <t>B39</t>
  </si>
  <si>
    <t>白城公司关联采购</t>
  </si>
  <si>
    <t>B3A</t>
  </si>
  <si>
    <t>白城公司固定资产采购组</t>
  </si>
  <si>
    <t>B3B</t>
  </si>
  <si>
    <t>白城公司办公用品采购组</t>
  </si>
  <si>
    <t>B3C</t>
  </si>
  <si>
    <t>白城公司设备服务采购组</t>
  </si>
  <si>
    <t>B3D</t>
  </si>
  <si>
    <t>白城公司成本中心采购组</t>
  </si>
  <si>
    <t>B41</t>
  </si>
  <si>
    <t>大理公司AB类</t>
  </si>
  <si>
    <t>B42</t>
  </si>
  <si>
    <t>大理公司C类</t>
  </si>
  <si>
    <t>B49</t>
  </si>
  <si>
    <t>大理公司关联采购组</t>
  </si>
  <si>
    <t>B4A</t>
  </si>
  <si>
    <t>大理公司固定资产采购组</t>
  </si>
  <si>
    <t>B4B</t>
  </si>
  <si>
    <t>大理公司办公用品采购组</t>
  </si>
  <si>
    <t>B4C</t>
  </si>
  <si>
    <t>大理公司设备服务采购组</t>
  </si>
  <si>
    <t>B4D</t>
  </si>
  <si>
    <t>大理公司成本中心采购组</t>
  </si>
  <si>
    <t>B51</t>
  </si>
  <si>
    <t>阜宁公司AB类</t>
  </si>
  <si>
    <t>B52</t>
  </si>
  <si>
    <t>阜宁公司C类</t>
  </si>
  <si>
    <t>B59</t>
  </si>
  <si>
    <t>阜宁公司关联采购组</t>
  </si>
  <si>
    <t>B5A</t>
  </si>
  <si>
    <t>阜宁公司固定资产采购组</t>
  </si>
  <si>
    <t>B5B</t>
  </si>
  <si>
    <t>阜宁公司办公用品采购组</t>
  </si>
  <si>
    <t>B5C</t>
  </si>
  <si>
    <t>阜宁公司设备服务采购组</t>
  </si>
  <si>
    <t>B5D</t>
  </si>
  <si>
    <t>阜宁公司成本中心采购组</t>
  </si>
  <si>
    <t>B61</t>
  </si>
  <si>
    <t>锡林郭勒公司AB类</t>
  </si>
  <si>
    <t>B62</t>
  </si>
  <si>
    <t>锡林郭勒公司C类</t>
  </si>
  <si>
    <t>B69</t>
  </si>
  <si>
    <t>锡林郭勒公司关联采购</t>
  </si>
  <si>
    <t>B6A</t>
  </si>
  <si>
    <t>锡林郭勒公司固定资产采购组</t>
  </si>
  <si>
    <t>B6B</t>
  </si>
  <si>
    <t>锡林郭勒公司办公用品采购组</t>
  </si>
  <si>
    <t>B6C</t>
  </si>
  <si>
    <t>锡林郭勒公司设备服务采购组</t>
  </si>
  <si>
    <t>B6D</t>
  </si>
  <si>
    <t>锡林郭勒公司成本中心采购组</t>
  </si>
  <si>
    <t>B71</t>
  </si>
  <si>
    <t>萍乡公司AB类</t>
  </si>
  <si>
    <t>B72</t>
  </si>
  <si>
    <t>萍乡公司C类</t>
  </si>
  <si>
    <t>B79</t>
  </si>
  <si>
    <t>萍乡公司关联采购</t>
  </si>
  <si>
    <t>B7A</t>
  </si>
  <si>
    <t>萍乡公司固定资产采购组</t>
  </si>
  <si>
    <t>B7B</t>
  </si>
  <si>
    <t>萍乡公司办公用品采购组</t>
  </si>
  <si>
    <t>B7C</t>
  </si>
  <si>
    <t>萍乡公司设备服务采购组</t>
  </si>
  <si>
    <t>B7D</t>
  </si>
  <si>
    <t>萍乡公司成本中心采购组</t>
  </si>
  <si>
    <t>B81</t>
  </si>
  <si>
    <t>邯郸公司AB类</t>
  </si>
  <si>
    <t>B82</t>
  </si>
  <si>
    <t>邯郸公司C类</t>
  </si>
  <si>
    <t>B89</t>
  </si>
  <si>
    <t>邯郸公司关联采购</t>
  </si>
  <si>
    <t>B8A</t>
  </si>
  <si>
    <t>邯郸公司固定资产采购组</t>
  </si>
  <si>
    <t>B8B</t>
  </si>
  <si>
    <t>邯郸公司办公用品采购组</t>
  </si>
  <si>
    <t>B8C</t>
  </si>
  <si>
    <t>邯郸公司设备服务采购组</t>
  </si>
  <si>
    <t>B8D</t>
  </si>
  <si>
    <t>邯郸公司成本中心采购组</t>
  </si>
  <si>
    <t>B91</t>
  </si>
  <si>
    <t>兴安盟公司AB类</t>
  </si>
  <si>
    <t>B92</t>
  </si>
  <si>
    <t>兴安盟公司C类</t>
  </si>
  <si>
    <t>B93</t>
  </si>
  <si>
    <t>兴安盟公司关联采购</t>
  </si>
  <si>
    <t>B94</t>
  </si>
  <si>
    <t>兴安盟公司固定资产采购组</t>
  </si>
  <si>
    <t>B95</t>
  </si>
  <si>
    <t>兴安盟公司办公用品采购组</t>
  </si>
  <si>
    <t>B96</t>
  </si>
  <si>
    <t>兴安盟公司设备服务采购组</t>
  </si>
  <si>
    <t>B97</t>
  </si>
  <si>
    <t>兴安盟公司成本中心采购组</t>
  </si>
  <si>
    <t>D01</t>
  </si>
  <si>
    <t>运营财务部-生产计划</t>
  </si>
  <si>
    <t>计划采购部-生产计划</t>
  </si>
  <si>
    <t>D02</t>
  </si>
  <si>
    <t>运营财务部-财务</t>
  </si>
  <si>
    <t>D06</t>
  </si>
  <si>
    <t>D07</t>
  </si>
  <si>
    <t>D03</t>
  </si>
  <si>
    <t>D08</t>
  </si>
  <si>
    <t>团委</t>
  </si>
  <si>
    <t>党委</t>
  </si>
  <si>
    <t>D09</t>
  </si>
  <si>
    <t>人力资源部</t>
  </si>
  <si>
    <t>D10</t>
  </si>
  <si>
    <t>审计法务部-法务</t>
  </si>
  <si>
    <t>D11</t>
  </si>
  <si>
    <t>审计法务部-审计</t>
  </si>
  <si>
    <t>D12</t>
  </si>
  <si>
    <t>研发中心-结构机械设计部</t>
  </si>
  <si>
    <t>D13</t>
  </si>
  <si>
    <t>研发中心-工艺开发部</t>
  </si>
  <si>
    <t>D14</t>
  </si>
  <si>
    <t>研发中心-装备开发部</t>
  </si>
  <si>
    <t>D15</t>
  </si>
  <si>
    <t>研发中心-材料开发部</t>
  </si>
  <si>
    <t>研发中心-技术发展部</t>
  </si>
  <si>
    <t>D04</t>
  </si>
  <si>
    <t>研发中心-管理策划部</t>
  </si>
  <si>
    <t>D05</t>
  </si>
  <si>
    <t>研发中心-气动外形设计部</t>
  </si>
  <si>
    <t>D16</t>
  </si>
  <si>
    <t>叶片固定资产采购组-融资租赁</t>
  </si>
  <si>
    <t>D21</t>
  </si>
  <si>
    <t>酒泉公司/售后服务部</t>
  </si>
  <si>
    <t>D22</t>
  </si>
  <si>
    <t>酒泉公司/工艺装备部</t>
  </si>
  <si>
    <t>D23</t>
  </si>
  <si>
    <t>酒泉公司/安环质量部</t>
  </si>
  <si>
    <t>D24</t>
  </si>
  <si>
    <t>酒泉公司/财资部</t>
  </si>
  <si>
    <t>D26</t>
  </si>
  <si>
    <t>酒泉公司/综合部/人力</t>
  </si>
  <si>
    <t>酒泉公司/党群工作部/人力</t>
  </si>
  <si>
    <t>D27</t>
  </si>
  <si>
    <t>酒泉公司/综合部/采购</t>
  </si>
  <si>
    <t>酒泉公司/运营采购部</t>
  </si>
  <si>
    <t>D28</t>
  </si>
  <si>
    <t>酒泉公司/综合部/行政</t>
  </si>
  <si>
    <t>酒泉公司/党群工作部/行政</t>
  </si>
  <si>
    <t>D31</t>
  </si>
  <si>
    <t>白城公司/售后服务部</t>
  </si>
  <si>
    <t>D33</t>
  </si>
  <si>
    <t>白城公司/安环质量部</t>
  </si>
  <si>
    <t>D34</t>
  </si>
  <si>
    <t>白城公司/财资部</t>
  </si>
  <si>
    <t>D35</t>
  </si>
  <si>
    <t>白城公司/制造部</t>
  </si>
  <si>
    <t>白城公司/党群工作部/人力</t>
  </si>
  <si>
    <t>白城公司/运营采购部</t>
  </si>
  <si>
    <t>白城公司/党群工作部/其他</t>
  </si>
  <si>
    <t>D51</t>
  </si>
  <si>
    <t>阜宁公司/售后服务部</t>
  </si>
  <si>
    <t>D53</t>
  </si>
  <si>
    <t>阜宁公司/安环质量部</t>
  </si>
  <si>
    <t>D54</t>
  </si>
  <si>
    <t>阜宁公司/财资部</t>
  </si>
  <si>
    <t>D56</t>
  </si>
  <si>
    <t>阜宁公司/综合部/人力</t>
  </si>
  <si>
    <t>阜宁公司/党群工作部/人力</t>
  </si>
  <si>
    <t>D57</t>
  </si>
  <si>
    <t>阜宁公司/综合部/行政/三厂</t>
  </si>
  <si>
    <t>阜宁公司/党群工作部/行政/三厂</t>
  </si>
  <si>
    <t>D58</t>
  </si>
  <si>
    <t>阜宁公司/综合部/行政/一厂</t>
  </si>
  <si>
    <t>阜宁公司/党群工作部/行政/一厂</t>
  </si>
  <si>
    <t>D59</t>
  </si>
  <si>
    <t>阜宁公司/综合部/二分厂</t>
  </si>
  <si>
    <t>阜宁公司/党群工作部/行政/二厂</t>
  </si>
  <si>
    <t>D61</t>
  </si>
  <si>
    <t>锡林公司/售后服务部</t>
  </si>
  <si>
    <t>D62</t>
  </si>
  <si>
    <t>锡林公司/工艺装备部</t>
  </si>
  <si>
    <t>D63</t>
  </si>
  <si>
    <t>锡林公司/安环质量部</t>
  </si>
  <si>
    <t>D64</t>
  </si>
  <si>
    <t>锡林公司/财资部</t>
  </si>
  <si>
    <t>D65</t>
  </si>
  <si>
    <t>锡林公司/制造部</t>
  </si>
  <si>
    <t>D67</t>
  </si>
  <si>
    <t>锡林公司/综合部/采购</t>
  </si>
  <si>
    <t>锡林公司/运营采购部</t>
  </si>
  <si>
    <t>D68</t>
  </si>
  <si>
    <t>锡林公司/综合部/行政</t>
  </si>
  <si>
    <t>锡林公司/党群工作部/行政</t>
  </si>
  <si>
    <t>D71</t>
  </si>
  <si>
    <t>萍乡公司/售后服务部</t>
  </si>
  <si>
    <t>D72</t>
  </si>
  <si>
    <t>萍乡公司/工艺装备部</t>
  </si>
  <si>
    <t>D73</t>
  </si>
  <si>
    <t>萍乡公司/安环质量部</t>
  </si>
  <si>
    <t>D74</t>
  </si>
  <si>
    <t>萍乡公司/财资部</t>
  </si>
  <si>
    <t>D75</t>
  </si>
  <si>
    <t>萍乡公司/制造部</t>
  </si>
  <si>
    <t>D76</t>
  </si>
  <si>
    <t>萍乡公司/综合部-人力</t>
  </si>
  <si>
    <t>萍乡公司/党群工作部-人力</t>
  </si>
  <si>
    <t>D77</t>
  </si>
  <si>
    <t>萍乡公司/综合部-采购</t>
  </si>
  <si>
    <t>萍乡公司/运营采购部</t>
  </si>
  <si>
    <t>D78</t>
  </si>
  <si>
    <t>萍乡公司/综合部-行政</t>
  </si>
  <si>
    <t>萍乡公司/党群工作部/行政</t>
  </si>
  <si>
    <t>D81</t>
  </si>
  <si>
    <t>邯郸公司/售后服务部</t>
  </si>
  <si>
    <t>D82</t>
  </si>
  <si>
    <t>邯郸公司/工艺装备部</t>
  </si>
  <si>
    <t>D83</t>
  </si>
  <si>
    <t>邯郸公司/安环质量部</t>
  </si>
  <si>
    <t>D84</t>
  </si>
  <si>
    <t>邯郸公司/财资部</t>
  </si>
  <si>
    <t>D85</t>
  </si>
  <si>
    <t>邯郸公司/制造部</t>
  </si>
  <si>
    <t>D86</t>
  </si>
  <si>
    <t>邯郸公司/综合部/人力</t>
  </si>
  <si>
    <t>邯郸公司/党群工作部/人力</t>
  </si>
  <si>
    <t>D87</t>
  </si>
  <si>
    <t>邯郸公司/综合部/采购</t>
  </si>
  <si>
    <t>邯郸公司/运营采购部</t>
  </si>
  <si>
    <t>D88</t>
  </si>
  <si>
    <t>邯郸公司/综合部/行政</t>
  </si>
  <si>
    <t>邯郸公司/党群工作部/行政</t>
  </si>
  <si>
    <t>D89</t>
  </si>
  <si>
    <t>邯郸公司/市场部</t>
  </si>
  <si>
    <t>采购订单创建方式</t>
  </si>
  <si>
    <t>凭证分配字段信息</t>
  </si>
  <si>
    <t>产品服务描述</t>
  </si>
  <si>
    <t>印花税描述</t>
  </si>
  <si>
    <t>5301000100</t>
  </si>
  <si>
    <t>研发支出-工资</t>
  </si>
  <si>
    <t>费用-工资</t>
  </si>
  <si>
    <t>2211010000</t>
  </si>
  <si>
    <t>应付职工薪酬-职工工资</t>
  </si>
  <si>
    <t>5301000101</t>
  </si>
  <si>
    <t>研发支出-福利费</t>
  </si>
  <si>
    <t>费用-职工福利</t>
  </si>
  <si>
    <t>5301000102</t>
  </si>
  <si>
    <t>研发支出-社会保险费</t>
  </si>
  <si>
    <t>费用-社会保险</t>
  </si>
  <si>
    <t>2211030100</t>
  </si>
  <si>
    <t>应付职工薪酬-社会保险费-养老保险</t>
  </si>
  <si>
    <t>5301000103</t>
  </si>
  <si>
    <t>研发支出-住房公积金</t>
  </si>
  <si>
    <t>费用-住房公积金</t>
  </si>
  <si>
    <t>2211030101</t>
  </si>
  <si>
    <t>应付职工薪酬-社会保险费-补充养老保险费</t>
  </si>
  <si>
    <t>8001040002</t>
  </si>
  <si>
    <t>在建工程成本-待摊支出-管理费-工资</t>
  </si>
  <si>
    <t>5301000104</t>
  </si>
  <si>
    <t>研发支出-职工教育经费</t>
  </si>
  <si>
    <t>费用-住房补贴</t>
  </si>
  <si>
    <t>2211030102</t>
  </si>
  <si>
    <t>应付职工薪酬-企业年金</t>
  </si>
  <si>
    <t>8001040003</t>
  </si>
  <si>
    <t>在建工程成本-待摊支出-管理费-职工福利</t>
  </si>
  <si>
    <t>5301000105</t>
  </si>
  <si>
    <t>研发支出-工会经费</t>
  </si>
  <si>
    <t>费用-工会经费</t>
  </si>
  <si>
    <t>2211030200</t>
  </si>
  <si>
    <t>应付职工薪酬-社会保险费-医疗保险</t>
  </si>
  <si>
    <t>8001040004</t>
  </si>
  <si>
    <t>在建工程成本-待摊支出-管理费-社会保险</t>
  </si>
  <si>
    <t>5301000106</t>
  </si>
  <si>
    <t>研发支出-非货币性福利</t>
  </si>
  <si>
    <t>费用-职工教育经费</t>
  </si>
  <si>
    <t>2211030300</t>
  </si>
  <si>
    <t>应付职工薪酬-社会保险费-失业保险</t>
  </si>
  <si>
    <t>8001040005</t>
  </si>
  <si>
    <t>在建工程成本-待摊支出-管理费-住房公积金</t>
  </si>
  <si>
    <t>5301000107</t>
  </si>
  <si>
    <t>研发支出-项目绩效</t>
  </si>
  <si>
    <t>费用-非货币性福利</t>
  </si>
  <si>
    <t>2211030400</t>
  </si>
  <si>
    <t>应付职工薪酬-社会保险费-工伤保险</t>
  </si>
  <si>
    <t>8001040006</t>
  </si>
  <si>
    <t>在建工程成本-待摊支出-管理费-住房补贴</t>
  </si>
  <si>
    <t>费用-辞退福利</t>
  </si>
  <si>
    <t>2211030500</t>
  </si>
  <si>
    <t>应付职工薪酬-社会保险费-生育保险</t>
  </si>
  <si>
    <t>8001040007</t>
  </si>
  <si>
    <t>在建工程成本-待摊支出-管理费-工会经费</t>
  </si>
  <si>
    <t>5301000200</t>
  </si>
  <si>
    <t>研发支出-设备费（停用）</t>
  </si>
  <si>
    <t>费用-股份支付</t>
  </si>
  <si>
    <t>2211030600</t>
  </si>
  <si>
    <t>应付职工薪酬-社会保险费-补充医疗保险</t>
  </si>
  <si>
    <t>8001040008</t>
  </si>
  <si>
    <t>在建工程成本-待摊支出-管理费-职工教育经费</t>
  </si>
  <si>
    <t>2211030700</t>
  </si>
  <si>
    <t>应付职工薪酬-社会保险费-补充工伤保险</t>
  </si>
  <si>
    <t>8001040009</t>
  </si>
  <si>
    <t>在建工程成本-待摊支出-管理费-非货币性福利</t>
  </si>
  <si>
    <t>费用-按年限计提的折旧费</t>
  </si>
  <si>
    <t>2211040000</t>
  </si>
  <si>
    <t>应付职工薪酬-住房公积金</t>
  </si>
  <si>
    <t>费用-按工作量计提的折旧费</t>
  </si>
  <si>
    <t>2211050000</t>
  </si>
  <si>
    <t>应付职工薪酬-住房补贴</t>
  </si>
  <si>
    <t>8001040011</t>
  </si>
  <si>
    <t>在建工程成本-待摊支出-管理费-通讯费</t>
  </si>
  <si>
    <t>2211060100</t>
  </si>
  <si>
    <t>应付职工薪酬-职工教育经费-计提职工教育经费</t>
  </si>
  <si>
    <t>8001040013</t>
  </si>
  <si>
    <t>在建工程成本-待摊支出-管理费-差旅费</t>
  </si>
  <si>
    <t>5301000800</t>
  </si>
  <si>
    <t>研发支出-燃料动力费</t>
  </si>
  <si>
    <t>费用-安全生产费用</t>
  </si>
  <si>
    <t>2211070100</t>
  </si>
  <si>
    <t>应付职工薪酬-工会经费-计提工会经费</t>
  </si>
  <si>
    <t>8001040014</t>
  </si>
  <si>
    <t>在建工程成本-待摊支出-管理费-会议费</t>
  </si>
  <si>
    <t>5301000900</t>
  </si>
  <si>
    <t>研发支出-差旅费</t>
  </si>
  <si>
    <t>8001040015</t>
  </si>
  <si>
    <t>在建工程成本-待摊支出-管理费-水电费</t>
  </si>
  <si>
    <t>8001040016</t>
  </si>
  <si>
    <t>在建工程成本-待摊支出-管理费-劳保费</t>
  </si>
  <si>
    <t>费用-产品维修费</t>
  </si>
  <si>
    <t>8001040019</t>
  </si>
  <si>
    <t>在建工程成本-待摊支出-管理费-培训费用</t>
  </si>
  <si>
    <t>2211090000</t>
  </si>
  <si>
    <t>应付职工薪酬-辞退福利</t>
  </si>
  <si>
    <t>5301001500</t>
  </si>
  <si>
    <t>研发支出-维修维护费</t>
  </si>
  <si>
    <t>2211100000</t>
  </si>
  <si>
    <t>应付职工薪酬-股份支付</t>
  </si>
  <si>
    <t>8001040022</t>
  </si>
  <si>
    <t>在建工程成本-待摊支出-联合试车费</t>
  </si>
  <si>
    <t>5301001700</t>
  </si>
  <si>
    <t>研发支出-研发设备折旧费</t>
  </si>
  <si>
    <t>5301001800</t>
  </si>
  <si>
    <t>研发支出-非研发设备折旧费</t>
  </si>
  <si>
    <t>费用-开办费</t>
  </si>
  <si>
    <t>8001040025</t>
  </si>
  <si>
    <t>在建工程成本-待摊支出-公证费</t>
  </si>
  <si>
    <t>5301002000</t>
  </si>
  <si>
    <t>研发支出-研发用无形资产摊销</t>
  </si>
  <si>
    <t>费用-市场开发费</t>
  </si>
  <si>
    <t>5301009999</t>
  </si>
  <si>
    <t>研发支出-结转</t>
  </si>
  <si>
    <t>8001040028</t>
  </si>
  <si>
    <t>在建工程成本-待摊支出-利息</t>
  </si>
  <si>
    <t>费用-综合服务费</t>
  </si>
  <si>
    <t>8001990000</t>
  </si>
  <si>
    <t>在建工程成本-结转</t>
  </si>
  <si>
    <t>费用-外事费</t>
  </si>
  <si>
    <t>费用-中介机构服务费</t>
  </si>
  <si>
    <t>费用-董事会费用</t>
  </si>
  <si>
    <t>费用-研究费用</t>
  </si>
  <si>
    <t>费用-无形资产摊销</t>
  </si>
  <si>
    <t>费用-税金</t>
  </si>
  <si>
    <t>费用-培训费用</t>
  </si>
  <si>
    <t>费用-保密费</t>
  </si>
  <si>
    <t>费用-残疾人保障金</t>
  </si>
  <si>
    <t>费用-佣金</t>
  </si>
  <si>
    <t>费用-长期待摊费用摊销</t>
  </si>
  <si>
    <t>费用-废品损失费</t>
  </si>
  <si>
    <t>费用-返工返修费</t>
  </si>
  <si>
    <t>费用-停工损失费</t>
  </si>
  <si>
    <t>费用-无形资产摊销（自行研发）</t>
  </si>
  <si>
    <t>费用-结转</t>
  </si>
  <si>
    <t>类别</t>
  </si>
  <si>
    <t>增值税税率</t>
  </si>
  <si>
    <t>增值税描述</t>
  </si>
  <si>
    <t>13%_其他（进）</t>
  </si>
  <si>
    <t>13%_货物、加工修理修配劳务（进）</t>
  </si>
  <si>
    <t>13%_固定资产（进）</t>
  </si>
  <si>
    <t>13%_有形动产租赁（进）</t>
  </si>
  <si>
    <t>9%_其他（进）</t>
  </si>
  <si>
    <t>9%_运输服务（进）</t>
  </si>
  <si>
    <t>9%_基础电信服务（进）</t>
  </si>
  <si>
    <t>9%_建筑安装服务（进）</t>
  </si>
  <si>
    <t>9%_不动产租赁服务（进）</t>
  </si>
  <si>
    <t>N5</t>
  </si>
  <si>
    <t>9%_土地使用权购销（进）</t>
  </si>
  <si>
    <t>土地使用权购销（进）</t>
  </si>
  <si>
    <t>N6</t>
  </si>
  <si>
    <t>9%_购入不动产（进）</t>
  </si>
  <si>
    <t>购入不动产（进）</t>
  </si>
  <si>
    <t>6%_其他</t>
  </si>
  <si>
    <t>免征印花税</t>
  </si>
  <si>
    <t>6%_增值电信服务</t>
  </si>
  <si>
    <t>6%_金融保险服务</t>
  </si>
  <si>
    <t>6%_生活服务</t>
  </si>
  <si>
    <t>D4</t>
  </si>
  <si>
    <t>6%_购置无形资产</t>
  </si>
  <si>
    <t>购置无形资产</t>
  </si>
  <si>
    <t>E0</t>
  </si>
  <si>
    <t>5%_其他</t>
  </si>
  <si>
    <t>E1</t>
  </si>
  <si>
    <t>5%_购入不动产</t>
  </si>
  <si>
    <t>购入不动产</t>
  </si>
  <si>
    <t>E2</t>
  </si>
  <si>
    <t>5%_不动产租赁服务</t>
  </si>
  <si>
    <t>不动产租赁服务</t>
  </si>
  <si>
    <t>F0</t>
  </si>
  <si>
    <t>3%_其他</t>
  </si>
  <si>
    <t>F1</t>
  </si>
  <si>
    <t>3%_货物、加工修理修配劳务</t>
  </si>
  <si>
    <t>货物、加工修理修配劳务</t>
  </si>
  <si>
    <t>F2</t>
  </si>
  <si>
    <t>3%_运输服务</t>
  </si>
  <si>
    <t>运输服务</t>
  </si>
  <si>
    <t>F3</t>
  </si>
  <si>
    <t>3%_电信服务</t>
  </si>
  <si>
    <t>F4</t>
  </si>
  <si>
    <t>3%_建筑安装服务</t>
  </si>
  <si>
    <t>建筑安装服务</t>
  </si>
  <si>
    <t>F5</t>
  </si>
  <si>
    <t>3%_金融保险服务</t>
  </si>
  <si>
    <t>F6</t>
  </si>
  <si>
    <t>3%_有形动产租赁服务</t>
  </si>
  <si>
    <t>有形动产租赁服务</t>
  </si>
  <si>
    <t>F7</t>
  </si>
  <si>
    <t>3%_生活服务</t>
  </si>
  <si>
    <t>F8</t>
  </si>
  <si>
    <t>3%_购置无形资产</t>
  </si>
  <si>
    <t>F9</t>
  </si>
  <si>
    <t>3%_高速公路通行费进项税</t>
  </si>
  <si>
    <t>高速公路通行费进项税</t>
  </si>
  <si>
    <t>0% ，进项税</t>
  </si>
  <si>
    <t>G1</t>
  </si>
  <si>
    <t>1.5%_减征</t>
  </si>
  <si>
    <t>减征</t>
  </si>
  <si>
    <t>P0</t>
  </si>
  <si>
    <t>1%,进项税</t>
  </si>
  <si>
    <t>B1</t>
  </si>
  <si>
    <t>13%_适用的货物劳务</t>
  </si>
  <si>
    <t>适用的货物劳务</t>
  </si>
  <si>
    <t>E3</t>
  </si>
  <si>
    <t>5%_一般公路及船闸通行费进项税</t>
  </si>
  <si>
    <t>一般公路及船闸通行费进项税</t>
  </si>
  <si>
    <t>J5</t>
  </si>
  <si>
    <t>7% ，进项税</t>
  </si>
  <si>
    <t>JY</t>
  </si>
  <si>
    <t>7%运费抵扣</t>
  </si>
  <si>
    <t>运费抵扣</t>
  </si>
  <si>
    <t>J8</t>
  </si>
  <si>
    <t>4% ，进项税（资产减半征收）</t>
  </si>
  <si>
    <t>进项税（资产减半征收）</t>
  </si>
  <si>
    <t>X0</t>
  </si>
  <si>
    <t>0% ，销项税</t>
  </si>
  <si>
    <t>6% ，销项税</t>
  </si>
  <si>
    <t>13% ，销项税</t>
  </si>
  <si>
    <t>XB</t>
  </si>
  <si>
    <t>13%，销项税 非经营</t>
  </si>
  <si>
    <t>销项税 非经营</t>
  </si>
  <si>
    <t>9% ，销项税</t>
  </si>
  <si>
    <t>附表：</t>
  </si>
  <si>
    <t>订单</t>
  </si>
  <si>
    <t>订单类型</t>
  </si>
  <si>
    <t>ZT01</t>
  </si>
  <si>
    <t>2900-安全生产</t>
  </si>
  <si>
    <t>C100-安全生产</t>
  </si>
  <si>
    <t>2500-安全生产费-阜宁二厂 2502</t>
  </si>
  <si>
    <t>2500-安全生产费-阜宁三厂 2503</t>
  </si>
  <si>
    <t>2200-安全生产费</t>
  </si>
  <si>
    <t>2300-安全生产费</t>
  </si>
  <si>
    <t>2500-安全生产费-阜宁一厂 2501</t>
  </si>
  <si>
    <t>2600-安全生产费</t>
  </si>
  <si>
    <t>2700-安全生产费</t>
  </si>
  <si>
    <t>2800-安全生产费</t>
  </si>
  <si>
    <t>2900-节能减排</t>
  </si>
  <si>
    <t>C100-节能减排</t>
  </si>
  <si>
    <t>2200-节能减排</t>
  </si>
  <si>
    <t>2300-节能减排</t>
  </si>
  <si>
    <t>2500-节能减排-阜宁一厂 2501</t>
  </si>
  <si>
    <t>2500-节能减排-阜宁二厂 2502</t>
  </si>
  <si>
    <t>2500-节能减排-阜宁三厂 2503</t>
  </si>
  <si>
    <t>2600-节能减排</t>
  </si>
  <si>
    <t>2700-节能减排</t>
  </si>
  <si>
    <t>2800-节能减排</t>
  </si>
  <si>
    <t>2900-环保与生态恢复</t>
  </si>
  <si>
    <t>C100-环保与生态恢复</t>
  </si>
  <si>
    <t>2200-环保与生态恢复</t>
  </si>
  <si>
    <t>2300-环保与生态恢复</t>
  </si>
  <si>
    <t>2500-环保与生态恢复-阜宁一厂 2501</t>
  </si>
  <si>
    <t>2500-环保与生态恢复-阜宁二厂 2502</t>
  </si>
  <si>
    <t>2500-环保与生态恢复-阜宁三厂 2503</t>
  </si>
  <si>
    <t>2600-环保与生态恢复</t>
  </si>
  <si>
    <t>2700-环保与生态恢复</t>
  </si>
  <si>
    <t>2800-环保与生态恢复</t>
  </si>
  <si>
    <t>2900-职业健康</t>
  </si>
  <si>
    <t>C100-职业健康</t>
  </si>
  <si>
    <t>2200-职业健康</t>
  </si>
  <si>
    <t>2300-职业健康</t>
  </si>
  <si>
    <t>2500-职业健康-阜宁一厂 2501</t>
  </si>
  <si>
    <t>2500-职业健康-阜宁二厂 2502</t>
  </si>
  <si>
    <t>2500-职业健康-阜宁三厂 2503</t>
  </si>
  <si>
    <t>2600-职业健康</t>
  </si>
  <si>
    <t>2700-职业健康</t>
  </si>
  <si>
    <t>2800-职业健康</t>
  </si>
  <si>
    <t>采购组描述</t>
  </si>
  <si>
    <t>成本中心</t>
  </si>
  <si>
    <t>名称</t>
  </si>
  <si>
    <t>公司代码</t>
  </si>
  <si>
    <t>CostCtrCat</t>
  </si>
  <si>
    <t>资产财务部</t>
  </si>
  <si>
    <t>2107020014</t>
  </si>
  <si>
    <t>二车间-蒙皮组-45.2D</t>
  </si>
  <si>
    <t>2100</t>
  </si>
  <si>
    <t>2107020021</t>
  </si>
  <si>
    <t>一车间-蒙皮组-45.2E</t>
  </si>
  <si>
    <t>2001000017</t>
  </si>
  <si>
    <t>徐俊</t>
  </si>
  <si>
    <t>2000</t>
  </si>
  <si>
    <t>W</t>
  </si>
  <si>
    <t>B13</t>
  </si>
  <si>
    <t>叶片总部采购组-朱靓</t>
  </si>
  <si>
    <t>2013000001</t>
  </si>
  <si>
    <t>2001000015</t>
  </si>
  <si>
    <t>2001000005</t>
  </si>
  <si>
    <t>庄琴霞</t>
  </si>
  <si>
    <t>2018000008</t>
  </si>
  <si>
    <t>停-研发中心-装备开发部-2019起停</t>
  </si>
  <si>
    <t>2018000011</t>
  </si>
  <si>
    <t>停-研发中心-材料工艺部-2019起停</t>
  </si>
  <si>
    <t>B25</t>
  </si>
  <si>
    <t>叶片总部采购组-李子惠</t>
  </si>
  <si>
    <t>2018000012</t>
  </si>
  <si>
    <t>2001000013</t>
  </si>
  <si>
    <t>祝海峰</t>
  </si>
  <si>
    <t>2001000004</t>
  </si>
  <si>
    <t>王欣</t>
  </si>
  <si>
    <t>2107030000</t>
  </si>
  <si>
    <t>二车间-后处理工段（公共）</t>
  </si>
  <si>
    <t>2107020019</t>
  </si>
  <si>
    <t>三车间-蒙皮组-45.3D</t>
  </si>
  <si>
    <t>2107020026</t>
  </si>
  <si>
    <t>二车间-蒙皮组-51.9C</t>
  </si>
  <si>
    <t>D18</t>
  </si>
  <si>
    <t>2107030002</t>
  </si>
  <si>
    <t>二车间-涂装组</t>
  </si>
  <si>
    <t>2107020018</t>
  </si>
  <si>
    <t>二车间-蒙皮组-45.3C</t>
  </si>
  <si>
    <t>2107010002</t>
  </si>
  <si>
    <t>二车间-腹板组</t>
  </si>
  <si>
    <t>2107010001</t>
  </si>
  <si>
    <t>二车间-梁组</t>
  </si>
  <si>
    <t>2106010002</t>
  </si>
  <si>
    <t>一车间-腹板组</t>
  </si>
  <si>
    <t>2106010001</t>
  </si>
  <si>
    <t>一车间-梁组</t>
  </si>
  <si>
    <t>2108039901</t>
  </si>
  <si>
    <t>三车间-裁剪组</t>
  </si>
  <si>
    <t>2108039902</t>
  </si>
  <si>
    <t>三车间-混胶组</t>
  </si>
  <si>
    <t>2108030000</t>
  </si>
  <si>
    <t>三车间-后处理工段（公共）</t>
  </si>
  <si>
    <t>2108030001</t>
  </si>
  <si>
    <t>三车间-补强钻孔组</t>
  </si>
  <si>
    <t>2108039903</t>
  </si>
  <si>
    <t>三车间-生产保障组</t>
  </si>
  <si>
    <t>2108030003</t>
  </si>
  <si>
    <t>三车间-配重组</t>
  </si>
  <si>
    <t>2108030002</t>
  </si>
  <si>
    <t>三车间-涂装组</t>
  </si>
  <si>
    <t>停用-叶片总部信息化服务采购组</t>
  </si>
  <si>
    <t>2010000000</t>
  </si>
  <si>
    <t>停用-叶片总部设备服务采购组</t>
  </si>
  <si>
    <t>2005000000</t>
  </si>
  <si>
    <t>停用-叶片总部固定资产采购组</t>
  </si>
  <si>
    <t>2001000022</t>
  </si>
  <si>
    <t>李国良</t>
  </si>
  <si>
    <t>停用-叶片总部服务采购组</t>
  </si>
  <si>
    <t>2003000000</t>
  </si>
  <si>
    <t>停用-叶片总部成本中心采购组</t>
  </si>
  <si>
    <t>2004000000</t>
  </si>
  <si>
    <t>市场营销中心</t>
  </si>
  <si>
    <t>V</t>
  </si>
  <si>
    <t>停用-叶片总部采购组-王庆红</t>
  </si>
  <si>
    <t>2016000000</t>
  </si>
  <si>
    <t>停用-叶片总部采购组-王剑</t>
  </si>
  <si>
    <t>2014000000</t>
  </si>
  <si>
    <t>停用-叶片总部采购组-毛雅莉</t>
  </si>
  <si>
    <t>2018000000</t>
  </si>
  <si>
    <t>停-研发中心-管理组-2018起停</t>
  </si>
  <si>
    <t>停用-叶片总部采购组-刘冰</t>
  </si>
  <si>
    <t>2001000006</t>
  </si>
  <si>
    <t>李永国</t>
  </si>
  <si>
    <t>停用-叶片总部采购组-杜小丽（禁用）</t>
  </si>
  <si>
    <t>2000000000</t>
  </si>
  <si>
    <t>叶片总部-公共</t>
  </si>
  <si>
    <t>停用-叶片总部采购组-刁玮晖（禁用）</t>
  </si>
  <si>
    <t>2010000001</t>
  </si>
  <si>
    <t>停用-研发中心-装备开发部</t>
  </si>
  <si>
    <t>2107020028</t>
  </si>
  <si>
    <t>二车间-蒙皮组-51.9D</t>
  </si>
  <si>
    <t>停用-研发中心-工艺开发部</t>
  </si>
  <si>
    <t>2107020027</t>
  </si>
  <si>
    <t>二车间-蒙皮组-45.2H</t>
  </si>
  <si>
    <t>停用-研发中心-材料开发部</t>
  </si>
  <si>
    <t>2107020029</t>
  </si>
  <si>
    <t>二车间-蒙皮组-63.5A</t>
  </si>
  <si>
    <t>停用-兴安盟公司设备服务采购组</t>
  </si>
  <si>
    <t>2107020011</t>
  </si>
  <si>
    <t>二车间-蒙皮组-45.2A</t>
  </si>
  <si>
    <t>停用-兴安盟公司固定资产采购组</t>
  </si>
  <si>
    <t>2107010003</t>
  </si>
  <si>
    <t>二车间-预成型组</t>
  </si>
  <si>
    <t>停用-兴安盟公司成本中心采购组</t>
  </si>
  <si>
    <t>2107020012</t>
  </si>
  <si>
    <t>二车间-蒙皮组-45.2B</t>
  </si>
  <si>
    <t>停用-兴安盟公司办公用品采购组</t>
  </si>
  <si>
    <t>2107020000</t>
  </si>
  <si>
    <t>二车间-蒙皮工段（公共）</t>
  </si>
  <si>
    <t>停用-兴安盟公司AB类</t>
  </si>
  <si>
    <t>2107010000</t>
  </si>
  <si>
    <t>二车间-部件工段（公共）</t>
  </si>
  <si>
    <t>停用-锡林郭勒公司设备服务采购组</t>
  </si>
  <si>
    <t>2106020007</t>
  </si>
  <si>
    <t>一车间-蒙皮组- VE 42.2</t>
  </si>
  <si>
    <t>停用-锡林郭勒公司固定资产采购组</t>
  </si>
  <si>
    <t>2106010003</t>
  </si>
  <si>
    <t>一车间-预成型组</t>
  </si>
  <si>
    <t>停用-锡林郭勒公司成本中心采购组</t>
  </si>
  <si>
    <t>2106020009</t>
  </si>
  <si>
    <t>一车间-蒙皮组- 42.8B A</t>
  </si>
  <si>
    <t>停用-锡林郭勒公司办公用品采购组</t>
  </si>
  <si>
    <t>2106020000</t>
  </si>
  <si>
    <t>一车间-蒙皮工段（公共）</t>
  </si>
  <si>
    <t>停用-锡林郭勒公司AB类</t>
  </si>
  <si>
    <t>2106010000</t>
  </si>
  <si>
    <t>一车间-部件工段（公共）</t>
  </si>
  <si>
    <t>停用-停用-叶片总部办公用品采购组</t>
  </si>
  <si>
    <t>2002000001</t>
  </si>
  <si>
    <t>停用-萍乡公司设备服务采购组</t>
  </si>
  <si>
    <t>2106030002</t>
  </si>
  <si>
    <t>一车间-涂装组</t>
  </si>
  <si>
    <t>停用-萍乡公司固定资产采购组</t>
  </si>
  <si>
    <t>2106030000</t>
  </si>
  <si>
    <t>一车间-后处理工段（公共）</t>
  </si>
  <si>
    <t>停用-萍乡公司成本中心采购组</t>
  </si>
  <si>
    <t>2106030003</t>
  </si>
  <si>
    <t>一车间-配重组</t>
  </si>
  <si>
    <t>停用-萍乡公司办公用品采购组</t>
  </si>
  <si>
    <t>2106030001</t>
  </si>
  <si>
    <t>一车间-补强钻孔组</t>
  </si>
  <si>
    <t>停用-萍乡公司AB类</t>
  </si>
  <si>
    <t>2106020010</t>
  </si>
  <si>
    <t>一车间-蒙皮组- 42.8B B</t>
  </si>
  <si>
    <t>停用-酒泉公司设备服务采购组</t>
  </si>
  <si>
    <t>2019000003</t>
  </si>
  <si>
    <t>阜宁公司</t>
  </si>
  <si>
    <t>停用-酒泉公司固定资产采购组</t>
  </si>
  <si>
    <t>2019000001</t>
  </si>
  <si>
    <t>酒泉公司</t>
  </si>
  <si>
    <t>停用-酒泉公司成本中心采购组</t>
  </si>
  <si>
    <t>2019000004</t>
  </si>
  <si>
    <t>锡林公司</t>
  </si>
  <si>
    <t>停用-酒泉公司办公用品采购组</t>
  </si>
  <si>
    <t>2019000002</t>
  </si>
  <si>
    <t>白城公司</t>
  </si>
  <si>
    <t>停用-酒泉公司AB类</t>
  </si>
  <si>
    <t>2018000009</t>
  </si>
  <si>
    <t>停-研发中心-材料开发部-2019起停</t>
  </si>
  <si>
    <t>停用-邯郸公司设备服务采购组</t>
  </si>
  <si>
    <t>2106039908</t>
  </si>
  <si>
    <t>一车间-转运组</t>
  </si>
  <si>
    <t>停用-邯郸公司固定资产采购组</t>
  </si>
  <si>
    <t>2106039906</t>
  </si>
  <si>
    <t>一车间-切边组</t>
  </si>
  <si>
    <t>停用-邯郸公司成本中心采购组</t>
  </si>
  <si>
    <t>2107000000</t>
  </si>
  <si>
    <t>二车间-公共</t>
  </si>
  <si>
    <t>停用-邯郸公司办公用品采购组</t>
  </si>
  <si>
    <t>2106039907</t>
  </si>
  <si>
    <t>一车间-叶片维修组</t>
  </si>
  <si>
    <t>停用-邯郸公司AB类</t>
  </si>
  <si>
    <t>2106039901</t>
  </si>
  <si>
    <t>一车间-裁剪组</t>
  </si>
  <si>
    <t>停用-阜宁公司设备服务采购组</t>
  </si>
  <si>
    <t>2105000000</t>
  </si>
  <si>
    <t>制造部-公共</t>
  </si>
  <si>
    <t>停用-阜宁公司固定资产采购组</t>
  </si>
  <si>
    <t>2104020000</t>
  </si>
  <si>
    <t>工艺装备部-2车间</t>
  </si>
  <si>
    <t>停用-阜宁公司成本中心采购组</t>
  </si>
  <si>
    <t>2106000000</t>
  </si>
  <si>
    <t>一车间-公共</t>
  </si>
  <si>
    <t>停用-阜宁公司办公用品采购组</t>
  </si>
  <si>
    <t>2104030000</t>
  </si>
  <si>
    <t>工艺装备部-3车间</t>
  </si>
  <si>
    <t>停用-阜宁公司AB类</t>
  </si>
  <si>
    <t>2103030000</t>
  </si>
  <si>
    <t>安环质量部-3车间</t>
  </si>
  <si>
    <t>停用-大理公司设备服务采购组</t>
  </si>
  <si>
    <t>2103000000</t>
  </si>
  <si>
    <t>安环质量部-公共</t>
  </si>
  <si>
    <t>停用-大理公司固定资产采购组</t>
  </si>
  <si>
    <t>2102030000</t>
  </si>
  <si>
    <t>财资部-二车间库房</t>
  </si>
  <si>
    <t>停用-大理公司成本中心采购组</t>
  </si>
  <si>
    <t>2103020000</t>
  </si>
  <si>
    <t>安环质量部-2车间</t>
  </si>
  <si>
    <t>停用-大理公司办公用品采购组</t>
  </si>
  <si>
    <t>2102040000</t>
  </si>
  <si>
    <t>财资部-三车间库房</t>
  </si>
  <si>
    <t>停用-大理公司AB类</t>
  </si>
  <si>
    <t>2100000001</t>
  </si>
  <si>
    <t>北京公司一厂-公共</t>
  </si>
  <si>
    <t>停用-北京事业部设备服务采购组</t>
  </si>
  <si>
    <t>2018000004</t>
  </si>
  <si>
    <t>研发中心-研发管理部</t>
  </si>
  <si>
    <t>停用-北京事业部固定资产采购组</t>
  </si>
  <si>
    <t>2018000002</t>
  </si>
  <si>
    <t>停-研发中心-设计开发二部-2018起停</t>
  </si>
  <si>
    <t>停用-北京事业部成本中心采购组</t>
  </si>
  <si>
    <t>2018000005</t>
  </si>
  <si>
    <t>停用-研发-气动外型部-2022起停</t>
  </si>
  <si>
    <t>停用-北京事业部办公用品采购组</t>
  </si>
  <si>
    <t>2018000003</t>
  </si>
  <si>
    <t>停-研发中心-设计开发三部-2018起停</t>
  </si>
  <si>
    <t>停用-北京事业部AB类</t>
  </si>
  <si>
    <t>2011000000</t>
  </si>
  <si>
    <t>国际业务部</t>
  </si>
  <si>
    <t>停用-白城公司设备服务采购组</t>
  </si>
  <si>
    <t>流程及信息化部</t>
  </si>
  <si>
    <t>停用-白城公司固定资产采购组</t>
  </si>
  <si>
    <t>2021000000</t>
  </si>
  <si>
    <t>停用-白城公司成本中心采购组</t>
  </si>
  <si>
    <t>2100000000</t>
  </si>
  <si>
    <t>北京分公司-公共</t>
  </si>
  <si>
    <t>停用-白城公司办公用品采购组</t>
  </si>
  <si>
    <t>精益改善部</t>
  </si>
  <si>
    <t>停用-白城公司AB类</t>
  </si>
  <si>
    <t>2019000005</t>
  </si>
  <si>
    <t>萍乡公司</t>
  </si>
  <si>
    <t>2017000000</t>
  </si>
  <si>
    <t>D19</t>
  </si>
  <si>
    <t>2107030003</t>
  </si>
  <si>
    <t>二车间-配重组</t>
  </si>
  <si>
    <t>2107020020</t>
  </si>
  <si>
    <t>二车间-蒙皮组-50.4A</t>
  </si>
  <si>
    <t>2107020025</t>
  </si>
  <si>
    <t>二车间-蒙皮组-45.2G</t>
  </si>
  <si>
    <t>2107020024</t>
  </si>
  <si>
    <t>二车间-蒙皮组-51.9B</t>
  </si>
  <si>
    <t>B1F</t>
  </si>
  <si>
    <t>瑞达博实C类</t>
  </si>
  <si>
    <t>2018000007</t>
  </si>
  <si>
    <t>停-研发中心-工艺开发部-2019起停</t>
  </si>
  <si>
    <t>B1E</t>
  </si>
  <si>
    <t>瑞达博实/综合部</t>
  </si>
  <si>
    <t>2018000006</t>
  </si>
  <si>
    <t>研发中心-设计开发部</t>
  </si>
  <si>
    <t>2107020023</t>
  </si>
  <si>
    <t>二车间-蒙皮组-51.9A</t>
  </si>
  <si>
    <t>2106020012</t>
  </si>
  <si>
    <t>一车间-蒙皮组-VH42.2</t>
  </si>
  <si>
    <t>2106020011</t>
  </si>
  <si>
    <t>一车间-蒙皮组-VG 42.2</t>
  </si>
  <si>
    <t>2108039908</t>
  </si>
  <si>
    <t>三车间-转运组</t>
  </si>
  <si>
    <t>2109020000</t>
  </si>
  <si>
    <t>2108039904</t>
  </si>
  <si>
    <t>三车间-配发组</t>
  </si>
  <si>
    <t>2108039905</t>
  </si>
  <si>
    <t>三车间-模具维修组</t>
  </si>
  <si>
    <t>2109010000</t>
  </si>
  <si>
    <t>售后维修部</t>
  </si>
  <si>
    <t>2110000000</t>
  </si>
  <si>
    <t>研发中心-实验室</t>
  </si>
  <si>
    <t>2108039907</t>
  </si>
  <si>
    <t>三车间-叶片维修班组</t>
  </si>
  <si>
    <t>2108039906</t>
  </si>
  <si>
    <t>三车间-切边组</t>
  </si>
  <si>
    <t>D1D</t>
  </si>
  <si>
    <t>绿能项目组</t>
  </si>
  <si>
    <t>2107039904</t>
  </si>
  <si>
    <t>二车间-配发组</t>
  </si>
  <si>
    <t>D1F</t>
  </si>
  <si>
    <t>流程与信息化部</t>
  </si>
  <si>
    <t>2107039906</t>
  </si>
  <si>
    <t>二车间-切边组</t>
  </si>
  <si>
    <t>2019000000</t>
  </si>
  <si>
    <t>北京公司</t>
  </si>
  <si>
    <t>2018000010</t>
  </si>
  <si>
    <t>停-研发中心-试制培训部-2019起停</t>
  </si>
  <si>
    <t>2107039912</t>
  </si>
  <si>
    <t>二车间-蒙皮组-53.8A</t>
  </si>
  <si>
    <t>2107039907</t>
  </si>
  <si>
    <t>二车间-其他叶片维修组</t>
  </si>
  <si>
    <t>2107039908</t>
  </si>
  <si>
    <t>二车间-DW45.3维修班组</t>
  </si>
  <si>
    <t>2107039911</t>
  </si>
  <si>
    <t>二车间-蒙皮组-B53B</t>
  </si>
  <si>
    <t>2107039913</t>
  </si>
  <si>
    <t>二车间-蒙皮组-53.8B</t>
  </si>
  <si>
    <t>2107039910</t>
  </si>
  <si>
    <t>二车间-蒙皮组-B53A</t>
  </si>
  <si>
    <t>2107039909</t>
  </si>
  <si>
    <t>二车间-转运组</t>
  </si>
  <si>
    <t>D1E</t>
  </si>
  <si>
    <t>2107039905</t>
  </si>
  <si>
    <t>二车间-模具维修组</t>
  </si>
  <si>
    <t>2001000016</t>
  </si>
  <si>
    <t>张恒</t>
  </si>
  <si>
    <t>D1B</t>
  </si>
  <si>
    <t>纪检监察部</t>
  </si>
  <si>
    <t>2107039902</t>
  </si>
  <si>
    <t>二车间-混胶组</t>
  </si>
  <si>
    <t>2107020013</t>
  </si>
  <si>
    <t>二车间-蒙皮组-45.2C</t>
  </si>
  <si>
    <t>D17</t>
  </si>
  <si>
    <t>2107030001</t>
  </si>
  <si>
    <t>二车间-补强钻孔组</t>
  </si>
  <si>
    <t>2106039905</t>
  </si>
  <si>
    <t>一车间-模具维修组</t>
  </si>
  <si>
    <t>2106039902</t>
  </si>
  <si>
    <t>一车间-混胶组</t>
  </si>
  <si>
    <t>2201030000</t>
  </si>
  <si>
    <t>2200</t>
  </si>
  <si>
    <t>2202020000</t>
  </si>
  <si>
    <t>2200000000</t>
  </si>
  <si>
    <t>公司领导</t>
  </si>
  <si>
    <t>2203010000</t>
  </si>
  <si>
    <t>2200000001</t>
  </si>
  <si>
    <t>陈松</t>
  </si>
  <si>
    <t>2202010000</t>
  </si>
  <si>
    <t>2203000000</t>
  </si>
  <si>
    <t>2201020000</t>
  </si>
  <si>
    <t>2200000002</t>
  </si>
  <si>
    <t>秦成立</t>
  </si>
  <si>
    <t>D1A</t>
  </si>
  <si>
    <t>2107039901</t>
  </si>
  <si>
    <t>二车间-裁剪组</t>
  </si>
  <si>
    <t>2104000000</t>
  </si>
  <si>
    <t>工艺装备部-公共</t>
  </si>
  <si>
    <t>2103040000</t>
  </si>
  <si>
    <t>北京分公司EHS办公室</t>
  </si>
  <si>
    <t>D55</t>
  </si>
  <si>
    <t>阜宁公司/运营采购部</t>
  </si>
  <si>
    <t>2108020006</t>
  </si>
  <si>
    <t>三车间-蒙皮组-56.8A</t>
  </si>
  <si>
    <t>2108020001</t>
  </si>
  <si>
    <t>三车间-蒙皮组-50.5 A</t>
  </si>
  <si>
    <t>2108020007</t>
  </si>
  <si>
    <t>三车间-蒙皮组-56.8B</t>
  </si>
  <si>
    <t>2108020011</t>
  </si>
  <si>
    <t>三车间-蒙皮组-56.8D</t>
  </si>
  <si>
    <t>2108020010</t>
  </si>
  <si>
    <t>三车间-蒙皮组-56.8C</t>
  </si>
  <si>
    <t>2108020012</t>
  </si>
  <si>
    <t>三车间-蒙皮组-54A</t>
  </si>
  <si>
    <t>2108020003</t>
  </si>
  <si>
    <t>三车间-蒙皮组-56 A</t>
  </si>
  <si>
    <t>2108020002</t>
  </si>
  <si>
    <t>三车间-蒙皮组-50.5 B</t>
  </si>
  <si>
    <t>2107020022</t>
  </si>
  <si>
    <t>一车间-蒙皮组-45.2F</t>
  </si>
  <si>
    <t>2102010000</t>
  </si>
  <si>
    <t>财资部-职能</t>
  </si>
  <si>
    <t>2101000000</t>
  </si>
  <si>
    <t>2018000001</t>
  </si>
  <si>
    <t>停-研发中心-设计开发一部-2018起停</t>
  </si>
  <si>
    <t>2013000000</t>
  </si>
  <si>
    <t>2107020017</t>
  </si>
  <si>
    <t>三车间-蒙皮组-45.3B</t>
  </si>
  <si>
    <t>2020000000</t>
  </si>
  <si>
    <t>2019000006</t>
  </si>
  <si>
    <t>邯郸公司</t>
  </si>
  <si>
    <t>2108010002</t>
  </si>
  <si>
    <t>三车间-腹板组</t>
  </si>
  <si>
    <t>D37</t>
  </si>
  <si>
    <t>2108010004</t>
  </si>
  <si>
    <t>三车间-粘接角组</t>
  </si>
  <si>
    <t>2108000000</t>
  </si>
  <si>
    <t>三车间-公共</t>
  </si>
  <si>
    <t>D36</t>
  </si>
  <si>
    <t>2108010003</t>
  </si>
  <si>
    <t>三车间-预成型组</t>
  </si>
  <si>
    <t>D38</t>
  </si>
  <si>
    <t>白城公司/党群工作部/行政</t>
  </si>
  <si>
    <t>2108020000</t>
  </si>
  <si>
    <t>三车间-蒙皮工段（公共）</t>
  </si>
  <si>
    <t>2108010001</t>
  </si>
  <si>
    <t>三车间-梁组</t>
  </si>
  <si>
    <t>2108010000</t>
  </si>
  <si>
    <t>三车间-部件工段（公共）</t>
  </si>
  <si>
    <t>D1C</t>
  </si>
  <si>
    <t>2107039903</t>
  </si>
  <si>
    <t>二车间-生产保障组</t>
  </si>
  <si>
    <t>2203010001</t>
  </si>
  <si>
    <t>2204000000</t>
  </si>
  <si>
    <t>2205990001</t>
  </si>
  <si>
    <t>财资部-裁剪</t>
  </si>
  <si>
    <t>2205990004</t>
  </si>
  <si>
    <t>叶片维修组</t>
  </si>
  <si>
    <t>2206000000</t>
  </si>
  <si>
    <t>2208010000</t>
  </si>
  <si>
    <t>2209010000</t>
  </si>
  <si>
    <t>安环质量部-检验</t>
  </si>
  <si>
    <t>2210000000</t>
  </si>
  <si>
    <t>2210000010</t>
  </si>
  <si>
    <t>设备保障组</t>
  </si>
  <si>
    <t>2300000000</t>
  </si>
  <si>
    <t>2300</t>
  </si>
  <si>
    <t>2300000001</t>
  </si>
  <si>
    <t>翟辉</t>
  </si>
  <si>
    <t>2300000002</t>
  </si>
  <si>
    <t>涂帆</t>
  </si>
  <si>
    <t>2300000003</t>
  </si>
  <si>
    <t>张传钦</t>
  </si>
  <si>
    <t>2301020000</t>
  </si>
  <si>
    <t>2301030000</t>
  </si>
  <si>
    <t>2302010000</t>
  </si>
  <si>
    <t>2302020000</t>
  </si>
  <si>
    <t>2303000000</t>
  </si>
  <si>
    <t>2303010000</t>
  </si>
  <si>
    <t>2303020000</t>
  </si>
  <si>
    <t>2303030000</t>
  </si>
  <si>
    <t>2304000000</t>
  </si>
  <si>
    <t>2304010000</t>
  </si>
  <si>
    <t>2305990004</t>
  </si>
  <si>
    <t>2305990006</t>
  </si>
  <si>
    <t>2306000000</t>
  </si>
  <si>
    <t>2307010000</t>
  </si>
  <si>
    <t>2308000000</t>
  </si>
  <si>
    <t>2400000000</t>
  </si>
  <si>
    <t>大理公司-公共</t>
  </si>
  <si>
    <t>2400</t>
  </si>
  <si>
    <t>2401010000</t>
  </si>
  <si>
    <t>2401020000</t>
  </si>
  <si>
    <t>综合部-采购组</t>
  </si>
  <si>
    <t>2402010000</t>
  </si>
  <si>
    <t>2402020000</t>
  </si>
  <si>
    <t>2403000000</t>
  </si>
  <si>
    <t>安环质量部—公共</t>
  </si>
  <si>
    <t>2403010000</t>
  </si>
  <si>
    <t>安环质量部-安环体系</t>
  </si>
  <si>
    <t>2403020000</t>
  </si>
  <si>
    <t>2404000000</t>
  </si>
  <si>
    <t>2404010000</t>
  </si>
  <si>
    <t>工艺装备部-生产</t>
  </si>
  <si>
    <t>2405000000</t>
  </si>
  <si>
    <t>2405010001</t>
  </si>
  <si>
    <t>梁组</t>
  </si>
  <si>
    <t>2405010002</t>
  </si>
  <si>
    <t>腹板组</t>
  </si>
  <si>
    <t>2405020100</t>
  </si>
  <si>
    <t>蒙皮工段（公共）-SI40.3</t>
  </si>
  <si>
    <t>2405020101</t>
  </si>
  <si>
    <t>蒙皮组-SI40.3-A</t>
  </si>
  <si>
    <t>2405020102</t>
  </si>
  <si>
    <t>蒙皮组-SI40.3-B</t>
  </si>
  <si>
    <t>2405020103</t>
  </si>
  <si>
    <t>蒙皮组-SI40.3-C</t>
  </si>
  <si>
    <t>2405020200</t>
  </si>
  <si>
    <t>蒙皮工段（公共）-SI42.8</t>
  </si>
  <si>
    <t>2405020201</t>
  </si>
  <si>
    <t>蒙皮组-SI42.8-A</t>
  </si>
  <si>
    <t>2405020202</t>
  </si>
  <si>
    <t>蒙皮组-SI42.8-B</t>
  </si>
  <si>
    <t>2405020300</t>
  </si>
  <si>
    <t>蒙皮公共-42.8B</t>
  </si>
  <si>
    <t>2405020303</t>
  </si>
  <si>
    <t>42.8B梁模具</t>
  </si>
  <si>
    <t>2405030001</t>
  </si>
  <si>
    <t>补强钻孔组</t>
  </si>
  <si>
    <t>2405030002</t>
  </si>
  <si>
    <t>涂装组</t>
  </si>
  <si>
    <t>2405030003</t>
  </si>
  <si>
    <t>配重组</t>
  </si>
  <si>
    <t>2405039901</t>
  </si>
  <si>
    <t>裁剪组</t>
  </si>
  <si>
    <t>2405039902</t>
  </si>
  <si>
    <t>混胶组</t>
  </si>
  <si>
    <t>2405039903</t>
  </si>
  <si>
    <t>配发组</t>
  </si>
  <si>
    <t>2405039904</t>
  </si>
  <si>
    <t>生产保障组</t>
  </si>
  <si>
    <t>2405039905</t>
  </si>
  <si>
    <t>模具维修组</t>
  </si>
  <si>
    <t>2405039906</t>
  </si>
  <si>
    <t>转运组</t>
  </si>
  <si>
    <t>2405039907</t>
  </si>
  <si>
    <t>2406000000</t>
  </si>
  <si>
    <t>2407010000</t>
  </si>
  <si>
    <t>2500000002</t>
  </si>
  <si>
    <t>姜悦</t>
  </si>
  <si>
    <t>2500</t>
  </si>
  <si>
    <t>2500000003</t>
  </si>
  <si>
    <t>2501010000</t>
  </si>
  <si>
    <t>综合部-行政-一厂</t>
  </si>
  <si>
    <t>2501010001</t>
  </si>
  <si>
    <t>综合部-行政-二厂</t>
  </si>
  <si>
    <t>2501010002</t>
  </si>
  <si>
    <t>综合部-行政-三厂</t>
  </si>
  <si>
    <t>2501020000</t>
  </si>
  <si>
    <t>2501030000</t>
  </si>
  <si>
    <t>2502010000</t>
  </si>
  <si>
    <t>2502020000</t>
  </si>
  <si>
    <t>财资部-库房-一厂</t>
  </si>
  <si>
    <t>2502020001</t>
  </si>
  <si>
    <t>财资部-库房-二厂</t>
  </si>
  <si>
    <t>2502020002</t>
  </si>
  <si>
    <t>财资部-库房-三厂</t>
  </si>
  <si>
    <t>2502030000</t>
  </si>
  <si>
    <t>2503000000</t>
  </si>
  <si>
    <t>安环质量部-安全生产-一厂</t>
  </si>
  <si>
    <t>2503000002</t>
  </si>
  <si>
    <t>安环质量部-安全生产-二厂</t>
  </si>
  <si>
    <t>2503000003</t>
  </si>
  <si>
    <t>安环质量部-安全生产-三厂</t>
  </si>
  <si>
    <t>2503000004</t>
  </si>
  <si>
    <t>2503010000</t>
  </si>
  <si>
    <t>2505990003</t>
  </si>
  <si>
    <t>设备保障组-一厂</t>
  </si>
  <si>
    <t>2505990012</t>
  </si>
  <si>
    <t>设备保障组-二厂</t>
  </si>
  <si>
    <t>2505990013</t>
  </si>
  <si>
    <t>设备保障组-三厂</t>
  </si>
  <si>
    <t>2506000000</t>
  </si>
  <si>
    <t>2507010000</t>
  </si>
  <si>
    <t>2507010004</t>
  </si>
  <si>
    <t>安环质量部-检验-一厂</t>
  </si>
  <si>
    <t>2507010014</t>
  </si>
  <si>
    <t>安环质量部-检验-三厂</t>
  </si>
  <si>
    <t>2507010016</t>
  </si>
  <si>
    <t>安环质量部-检验-二厂</t>
  </si>
  <si>
    <t>2508000001</t>
  </si>
  <si>
    <t>制造部-一厂</t>
  </si>
  <si>
    <t>2508000002</t>
  </si>
  <si>
    <t>制造部-二厂</t>
  </si>
  <si>
    <t>2508000003</t>
  </si>
  <si>
    <t>制造部-三厂</t>
  </si>
  <si>
    <t>2508010001</t>
  </si>
  <si>
    <t>叶片维修组-一厂</t>
  </si>
  <si>
    <t>2508010002</t>
  </si>
  <si>
    <t>叶片维修组-二厂</t>
  </si>
  <si>
    <t>2508010003</t>
  </si>
  <si>
    <t>叶片维修组-三厂</t>
  </si>
  <si>
    <t>2508020001</t>
  </si>
  <si>
    <t>工艺装备部-一厂</t>
  </si>
  <si>
    <t>2508020002</t>
  </si>
  <si>
    <t>工艺装备部-二厂</t>
  </si>
  <si>
    <t>2508020003</t>
  </si>
  <si>
    <t>工艺装备部-三厂</t>
  </si>
  <si>
    <t>2600000000</t>
  </si>
  <si>
    <t>2600</t>
  </si>
  <si>
    <t>2600000001</t>
  </si>
  <si>
    <t>隆翊</t>
  </si>
  <si>
    <t>2601020000</t>
  </si>
  <si>
    <t>2601030000</t>
  </si>
  <si>
    <t>2602010000</t>
  </si>
  <si>
    <t>2602020000</t>
  </si>
  <si>
    <t>2603000000</t>
  </si>
  <si>
    <t>2603010000</t>
  </si>
  <si>
    <t>2603020000</t>
  </si>
  <si>
    <t>2603030000</t>
  </si>
  <si>
    <t>2604000000</t>
  </si>
  <si>
    <t>2605990002</t>
  </si>
  <si>
    <t>2605990004</t>
  </si>
  <si>
    <t>2606000000</t>
  </si>
  <si>
    <t>2607010000</t>
  </si>
  <si>
    <t>2608000000</t>
  </si>
  <si>
    <t>2608000010</t>
  </si>
  <si>
    <t>2700000000</t>
  </si>
  <si>
    <t>2700</t>
  </si>
  <si>
    <t>2700010000</t>
  </si>
  <si>
    <t>2700010001</t>
  </si>
  <si>
    <t>欧阳斐</t>
  </si>
  <si>
    <t>2700010002</t>
  </si>
  <si>
    <t>文景波</t>
  </si>
  <si>
    <t>2700010003</t>
  </si>
  <si>
    <t>张大为</t>
  </si>
  <si>
    <t>2701020000</t>
  </si>
  <si>
    <t>2701040000</t>
  </si>
  <si>
    <t>2702010000</t>
  </si>
  <si>
    <t>2702020000</t>
  </si>
  <si>
    <t>2703000000</t>
  </si>
  <si>
    <t>2703010000</t>
  </si>
  <si>
    <t>2703020000</t>
  </si>
  <si>
    <t>2703030000</t>
  </si>
  <si>
    <t>2704020006</t>
  </si>
  <si>
    <t>2704020007</t>
  </si>
  <si>
    <t>2704020009</t>
  </si>
  <si>
    <t>2704020016</t>
  </si>
  <si>
    <t>2705000000</t>
  </si>
  <si>
    <t>2706000000</t>
  </si>
  <si>
    <t>2800000001</t>
  </si>
  <si>
    <t>颜晨</t>
  </si>
  <si>
    <t>2800</t>
  </si>
  <si>
    <t>2800010000</t>
  </si>
  <si>
    <t>2801010000</t>
  </si>
  <si>
    <t>2801030000</t>
  </si>
  <si>
    <t>2802010000</t>
  </si>
  <si>
    <t>2802020000</t>
  </si>
  <si>
    <t>2802020001</t>
  </si>
  <si>
    <t>2803010000</t>
  </si>
  <si>
    <t>2803010001</t>
  </si>
  <si>
    <t>2804010001</t>
  </si>
  <si>
    <t>2804010002</t>
  </si>
  <si>
    <t>2804010003</t>
  </si>
  <si>
    <t>2804020001</t>
  </si>
  <si>
    <t>2805010005</t>
  </si>
  <si>
    <t>2805010009</t>
  </si>
  <si>
    <t>2805020007</t>
  </si>
  <si>
    <t>2806000000</t>
  </si>
  <si>
    <t>2807000000</t>
  </si>
  <si>
    <t>财资部-报销中心</t>
  </si>
  <si>
    <t>2808000000</t>
  </si>
  <si>
    <t>2900000000</t>
  </si>
  <si>
    <t>2900</t>
  </si>
  <si>
    <t>2901020000</t>
  </si>
  <si>
    <t>2901030000</t>
  </si>
  <si>
    <t>2902010000</t>
  </si>
  <si>
    <t>2902020000</t>
  </si>
  <si>
    <t>2903000000</t>
  </si>
  <si>
    <t>2903010000</t>
  </si>
  <si>
    <t>2903020000</t>
  </si>
  <si>
    <t>2903030000</t>
  </si>
  <si>
    <t>2904000000</t>
  </si>
  <si>
    <t>2905990002</t>
  </si>
  <si>
    <t>2905990004</t>
  </si>
  <si>
    <t>2906000000</t>
  </si>
  <si>
    <t>2907010000</t>
  </si>
  <si>
    <t>2908000000</t>
  </si>
  <si>
    <t>2908000010</t>
  </si>
  <si>
    <t>C100000000</t>
  </si>
  <si>
    <t>赵越</t>
  </si>
  <si>
    <t>C100</t>
  </si>
  <si>
    <t>C100110000</t>
  </si>
  <si>
    <t>交付中心</t>
  </si>
  <si>
    <t>C100140000</t>
  </si>
  <si>
    <t>信息中心</t>
  </si>
  <si>
    <t>C100150000</t>
  </si>
  <si>
    <t>实验室</t>
  </si>
  <si>
    <t>C100160000</t>
  </si>
  <si>
    <t>测试中心</t>
  </si>
  <si>
    <t>行标签</t>
  </si>
  <si>
    <t>总计</t>
  </si>
  <si>
    <t>01</t>
    <phoneticPr fontId="1" type="noConversion"/>
  </si>
  <si>
    <t>技术订单-材料费</t>
    <phoneticPr fontId="1" type="noConversion"/>
  </si>
  <si>
    <t>基于技术订单，开展的材料采购业务。</t>
    <phoneticPr fontId="1" type="noConversion"/>
  </si>
  <si>
    <t>20241108加</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</si>
</sst>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76" formatCode="0.000%"/>
    <numFmt numFmtId="177" formatCode="0.00_);[Red]\(0.00\)"/>
    <numFmt numFmtId="178" formatCode="0_);[Red]\(0\)"/>
    <numFmt numFmtId="179" formatCode="0_ "/>
    <numFmt numFmtId="180" formatCode="0.00_ "/>
    <numFmt numFmtId="181" formatCode="_ * #,##0_ ;_ * \-#,##0_ ;_ * &quot;-&quot;??_ ;_ @_ "/>
  </numFmts>
  <fonts count="26" x14ac:knownFonts="1">
    <font>
      <sz val="12"/>
      <color theme="1"/>
      <name val="等线"/>
      <family val="2"/>
      <charset val="134"/>
      <scheme val="minor"/>
    </font>
    <font>
      <sz val="9"/>
      <name val="等线"/>
      <family val="2"/>
      <charset val="134"/>
      <scheme val="minor"/>
    </font>
    <font>
      <sz val="11"/>
      <color rgb="FF000000"/>
      <name val="宋体"/>
      <charset val="134"/>
    </font>
    <font>
      <sz val="10"/>
      <color rgb="FF000000"/>
      <name val="等线"/>
      <charset val="134"/>
    </font>
    <font>
      <sz val="9"/>
      <color rgb="FF000000"/>
      <name val="微软雅黑"/>
      <family val="2"/>
      <charset val="134"/>
    </font>
    <font>
      <sz val="9"/>
      <color rgb="FF000000"/>
      <name val="等线"/>
      <charset val="134"/>
    </font>
    <font>
      <sz val="10"/>
      <color rgb="FF000000"/>
      <name val="宋体"/>
      <charset val="134"/>
    </font>
    <font>
      <b/>
      <sz val="11"/>
      <color rgb="FF000000"/>
      <name val="宋体"/>
      <charset val="134"/>
    </font>
    <font>
      <b/>
      <sz val="10"/>
      <color rgb="FF000000"/>
      <name val="等线"/>
      <charset val="134"/>
    </font>
    <font>
      <sz val="12"/>
      <color rgb="FF000000"/>
      <name val="等线"/>
      <charset val="134"/>
    </font>
    <font>
      <sz val="10"/>
      <color rgb="FF000000"/>
      <name val="Arial"/>
    </font>
    <font>
      <b/>
      <sz val="12"/>
      <color rgb="FF000000"/>
      <name val="等线"/>
      <charset val="134"/>
    </font>
    <font>
      <b/>
      <i/>
      <sz val="16"/>
      <color rgb="FF000000"/>
      <name val="等线"/>
      <charset val="134"/>
    </font>
    <font>
      <b/>
      <i/>
      <sz val="14"/>
      <color rgb="FF000000"/>
      <name val="宋体"/>
      <charset val="134"/>
    </font>
    <font>
      <sz val="10"/>
      <color rgb="FFEA3324"/>
      <name val="等线"/>
      <charset val="134"/>
    </font>
    <font>
      <b/>
      <u/>
      <sz val="10"/>
      <color rgb="FF000000"/>
      <name val="等线"/>
      <charset val="134"/>
    </font>
    <font>
      <b/>
      <sz val="10"/>
      <color rgb="FFFF0000"/>
      <name val="等线"/>
      <charset val="134"/>
    </font>
    <font>
      <sz val="10"/>
      <color rgb="FFC00000"/>
      <name val="等线"/>
      <charset val="134"/>
    </font>
    <font>
      <strike/>
      <sz val="10"/>
      <color rgb="FF000000"/>
      <name val="等线"/>
      <charset val="134"/>
    </font>
    <font>
      <sz val="10"/>
      <color rgb="FFFF0000"/>
      <name val="等线"/>
      <charset val="134"/>
    </font>
    <font>
      <strike/>
      <sz val="12"/>
      <color rgb="FF000000"/>
      <name val="等线"/>
      <charset val="134"/>
    </font>
    <font>
      <strike/>
      <sz val="10"/>
      <name val="等线"/>
      <charset val="134"/>
    </font>
    <font>
      <sz val="11"/>
      <color rgb="FF000000"/>
      <name val="宋体"/>
      <charset val="134"/>
    </font>
    <font>
      <sz val="11"/>
      <color rgb="FF000000"/>
      <name val="宋体"/>
      <charset val="134"/>
    </font>
    <font>
      <sz val="11"/>
      <color rgb="FF000000"/>
      <name val="宋体"/>
      <charset val="134"/>
    </font>
    <font>
      <sz val="10"/>
      <color rgb="FF000000"/>
      <name val="等线"/>
      <family val="3"/>
      <charset val="134"/>
    </font>
  </fonts>
  <fills count="13">
    <fill>
      <patternFill patternType="none"/>
    </fill>
    <fill>
      <patternFill patternType="gray125"/>
    </fill>
    <fill>
      <patternFill patternType="solid">
        <fgColor rgb="FFFFFF00"/>
      </patternFill>
    </fill>
    <fill>
      <patternFill patternType="solid">
        <fgColor rgb="FFFFC000"/>
      </patternFill>
    </fill>
    <fill>
      <patternFill patternType="solid">
        <fgColor rgb="FFFABF8F"/>
      </patternFill>
    </fill>
    <fill>
      <patternFill patternType="solid">
        <fgColor rgb="FF00B0F0"/>
      </patternFill>
    </fill>
    <fill>
      <patternFill patternType="solid">
        <fgColor rgb="FFB6DDE8"/>
      </patternFill>
    </fill>
    <fill>
      <patternFill patternType="solid">
        <fgColor rgb="FF92D050"/>
      </patternFill>
    </fill>
    <fill>
      <patternFill patternType="solid">
        <fgColor rgb="FFDBE5F1"/>
      </patternFill>
    </fill>
    <fill>
      <patternFill patternType="solid">
        <fgColor rgb="FFFBD4B4"/>
      </patternFill>
    </fill>
    <fill>
      <patternFill patternType="solid">
        <fgColor rgb="FFC0C0C0"/>
      </patternFill>
    </fill>
    <fill>
      <patternFill patternType="solid">
        <fgColor rgb="FFD8D8D8"/>
      </patternFill>
    </fill>
    <fill>
      <patternFill patternType="solid">
        <fgColor rgb="FFE5E5E5"/>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style="thin">
        <color rgb="FF000000"/>
      </bottom>
      <diagonal/>
    </border>
    <border>
      <left/>
      <right/>
      <top/>
      <bottom style="thin">
        <color rgb="FF95B3D7"/>
      </bottom>
      <diagonal/>
    </border>
  </borders>
  <cellStyleXfs count="1">
    <xf numFmtId="0" fontId="0" fillId="0" borderId="0">
      <alignment vertical="center"/>
    </xf>
  </cellStyleXfs>
  <cellXfs count="152">
    <xf numFmtId="0" fontId="0" fillId="0" borderId="0" xfId="0">
      <alignment vertical="center"/>
    </xf>
    <xf numFmtId="0" fontId="2" fillId="2" borderId="0" xfId="0" applyFont="1" applyFill="1" applyAlignment="1"/>
    <xf numFmtId="0" fontId="2" fillId="0" borderId="0" xfId="0" applyFont="1" applyAlignment="1">
      <alignment horizontal="left" vertical="center"/>
    </xf>
    <xf numFmtId="0" fontId="2" fillId="2" borderId="0" xfId="0" applyFont="1" applyFill="1">
      <alignment vertical="center"/>
    </xf>
    <xf numFmtId="0" fontId="3" fillId="0" borderId="0" xfId="0" applyFont="1">
      <alignment vertical="center"/>
    </xf>
    <xf numFmtId="10" fontId="3" fillId="0" borderId="0" xfId="0" applyNumberFormat="1" applyFont="1">
      <alignment vertical="center"/>
    </xf>
    <xf numFmtId="0" fontId="2" fillId="0" borderId="0" xfId="0" applyFont="1" applyAlignment="1"/>
    <xf numFmtId="0" fontId="3" fillId="2" borderId="0" xfId="0" applyFont="1" applyFill="1">
      <alignment vertical="center"/>
    </xf>
    <xf numFmtId="176" fontId="3" fillId="0" borderId="0" xfId="0" applyNumberFormat="1" applyFont="1">
      <alignment vertical="center"/>
    </xf>
    <xf numFmtId="9" fontId="3" fillId="0" borderId="0" xfId="0" applyNumberFormat="1" applyFont="1">
      <alignment vertical="center"/>
    </xf>
    <xf numFmtId="9" fontId="3" fillId="2" borderId="0" xfId="0" applyNumberFormat="1" applyFont="1" applyFill="1">
      <alignment vertical="center"/>
    </xf>
    <xf numFmtId="0" fontId="3" fillId="0" borderId="0" xfId="0" applyFont="1" applyAlignment="1">
      <alignment horizontal="center" vertical="center"/>
    </xf>
    <xf numFmtId="0" fontId="3" fillId="3" borderId="0" xfId="0" applyFont="1" applyFill="1">
      <alignment vertical="center"/>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3" borderId="0" xfId="0" applyFont="1" applyFill="1" applyAlignment="1">
      <alignment horizontal="center" vertical="center"/>
    </xf>
    <xf numFmtId="49" fontId="3" fillId="0" borderId="0" xfId="0" applyNumberFormat="1" applyFont="1">
      <alignment vertical="center"/>
    </xf>
    <xf numFmtId="49" fontId="3" fillId="4" borderId="0" xfId="0" applyNumberFormat="1" applyFont="1" applyFill="1">
      <alignment vertical="center"/>
    </xf>
    <xf numFmtId="0" fontId="3" fillId="4" borderId="0" xfId="0" applyFont="1" applyFill="1">
      <alignment vertical="center"/>
    </xf>
    <xf numFmtId="49" fontId="4" fillId="0" borderId="0" xfId="0" applyNumberFormat="1" applyFont="1" applyAlignment="1">
      <alignment horizontal="center" vertical="center" wrapText="1"/>
    </xf>
    <xf numFmtId="177" fontId="2" fillId="0" borderId="0" xfId="0" applyNumberFormat="1" applyFont="1">
      <alignment vertical="center"/>
    </xf>
    <xf numFmtId="178" fontId="2" fillId="0" borderId="0" xfId="0" applyNumberFormat="1" applyFont="1" applyAlignment="1">
      <alignment horizontal="left" vertical="center"/>
    </xf>
    <xf numFmtId="178" fontId="2" fillId="0" borderId="0" xfId="0" applyNumberFormat="1" applyFont="1">
      <alignment vertical="center"/>
    </xf>
    <xf numFmtId="49" fontId="4" fillId="5" borderId="2" xfId="0" applyNumberFormat="1" applyFont="1" applyFill="1" applyBorder="1" applyAlignment="1">
      <alignment horizontal="center" vertical="center" wrapText="1"/>
    </xf>
    <xf numFmtId="9" fontId="2" fillId="0" borderId="0" xfId="0" applyNumberFormat="1" applyFont="1">
      <alignment vertical="center"/>
    </xf>
    <xf numFmtId="179" fontId="2" fillId="0" borderId="0" xfId="0" applyNumberFormat="1" applyFont="1">
      <alignment vertical="center"/>
    </xf>
    <xf numFmtId="177" fontId="5" fillId="6" borderId="0" xfId="0" applyNumberFormat="1" applyFont="1" applyFill="1" applyAlignment="1">
      <alignment horizontal="center" vertical="center" wrapText="1"/>
    </xf>
    <xf numFmtId="178" fontId="5" fillId="6" borderId="0" xfId="0" applyNumberFormat="1" applyFont="1" applyFill="1" applyAlignment="1">
      <alignment horizontal="left" vertical="center" wrapText="1"/>
    </xf>
    <xf numFmtId="178" fontId="5" fillId="6" borderId="0" xfId="0" applyNumberFormat="1" applyFont="1" applyFill="1" applyAlignment="1">
      <alignment horizontal="center" vertical="center" wrapText="1"/>
    </xf>
    <xf numFmtId="177" fontId="4" fillId="7" borderId="0" xfId="0" applyNumberFormat="1" applyFont="1" applyFill="1" applyAlignment="1">
      <alignment horizontal="center" vertical="center" wrapText="1"/>
    </xf>
    <xf numFmtId="49" fontId="4" fillId="7" borderId="0" xfId="0" applyNumberFormat="1" applyFont="1" applyFill="1" applyAlignment="1">
      <alignment horizontal="center" vertical="center" wrapText="1"/>
    </xf>
    <xf numFmtId="0" fontId="6" fillId="0" borderId="0" xfId="0" applyFont="1">
      <alignment vertical="center"/>
    </xf>
    <xf numFmtId="0" fontId="2" fillId="0" borderId="0" xfId="0" applyFont="1" applyAlignment="1">
      <alignment horizontal="center" vertical="center"/>
    </xf>
    <xf numFmtId="0" fontId="2" fillId="0" borderId="0" xfId="0" applyFont="1" applyAlignment="1">
      <alignment vertical="top"/>
    </xf>
    <xf numFmtId="49" fontId="3" fillId="0" borderId="0" xfId="0" applyNumberFormat="1" applyFont="1" applyAlignment="1">
      <alignment horizontal="center" vertical="center" wrapText="1"/>
    </xf>
    <xf numFmtId="0" fontId="7" fillId="8" borderId="3" xfId="0" applyFont="1" applyFill="1" applyBorder="1">
      <alignment vertical="center"/>
    </xf>
    <xf numFmtId="49" fontId="3" fillId="2" borderId="0" xfId="0" applyNumberFormat="1" applyFont="1" applyFill="1">
      <alignment vertical="center"/>
    </xf>
    <xf numFmtId="49" fontId="3" fillId="9" borderId="0" xfId="0" applyNumberFormat="1" applyFont="1" applyFill="1">
      <alignment vertical="center"/>
    </xf>
    <xf numFmtId="0" fontId="3" fillId="9" borderId="0" xfId="0" applyFont="1" applyFill="1">
      <alignment vertical="center"/>
    </xf>
    <xf numFmtId="43" fontId="2" fillId="0" borderId="0" xfId="0" applyNumberFormat="1" applyFont="1">
      <alignment vertical="center"/>
    </xf>
    <xf numFmtId="0" fontId="8" fillId="0" borderId="0" xfId="0" applyFont="1">
      <alignment vertical="center"/>
    </xf>
    <xf numFmtId="49" fontId="8" fillId="0" borderId="0" xfId="0" applyNumberFormat="1" applyFont="1">
      <alignment vertical="center"/>
    </xf>
    <xf numFmtId="0" fontId="3" fillId="0" borderId="0" xfId="0" applyFont="1" applyAlignment="1">
      <alignment horizontal="left" vertical="center"/>
    </xf>
    <xf numFmtId="0" fontId="9" fillId="0" borderId="0" xfId="0" applyFont="1">
      <alignment vertical="center"/>
    </xf>
    <xf numFmtId="0" fontId="10" fillId="10" borderId="2" xfId="0" applyFont="1" applyFill="1" applyBorder="1" applyAlignment="1">
      <alignment vertical="top"/>
    </xf>
    <xf numFmtId="0" fontId="10" fillId="0" borderId="0" xfId="0" applyFont="1" applyAlignment="1">
      <alignment vertical="top"/>
    </xf>
    <xf numFmtId="180" fontId="3" fillId="0" borderId="0" xfId="0" applyNumberFormat="1" applyFont="1">
      <alignment vertical="center"/>
    </xf>
    <xf numFmtId="0" fontId="3" fillId="0" borderId="0" xfId="0" applyFont="1" applyAlignment="1">
      <alignment horizontal="left" vertical="center" wrapText="1"/>
    </xf>
    <xf numFmtId="0" fontId="3" fillId="0" borderId="0" xfId="0" applyFont="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9" fontId="3" fillId="0" borderId="0" xfId="0" applyNumberFormat="1" applyFont="1" applyAlignment="1">
      <alignment horizontal="center" vertical="center" wrapText="1"/>
    </xf>
    <xf numFmtId="0" fontId="11" fillId="0" borderId="0" xfId="0" applyFont="1">
      <alignment vertical="center"/>
    </xf>
    <xf numFmtId="0" fontId="12"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center" vertical="center"/>
    </xf>
    <xf numFmtId="0" fontId="3" fillId="4" borderId="0" xfId="0" applyFont="1" applyFill="1" applyAlignment="1">
      <alignment horizontal="left" vertical="center" wrapText="1"/>
    </xf>
    <xf numFmtId="0" fontId="3" fillId="11" borderId="0" xfId="0" applyFont="1" applyFill="1" applyAlignment="1">
      <alignment horizontal="center" vertical="center"/>
    </xf>
    <xf numFmtId="0" fontId="3" fillId="11" borderId="0" xfId="0" applyFont="1" applyFill="1">
      <alignment vertical="center"/>
    </xf>
    <xf numFmtId="49" fontId="11" fillId="0" borderId="0" xfId="0" applyNumberFormat="1" applyFont="1">
      <alignment vertical="center"/>
    </xf>
    <xf numFmtId="49" fontId="3" fillId="12" borderId="0" xfId="0" applyNumberFormat="1" applyFont="1" applyFill="1">
      <alignment vertical="center"/>
    </xf>
    <xf numFmtId="0" fontId="3" fillId="12" borderId="0" xfId="0" applyFont="1" applyFill="1">
      <alignment vertical="center"/>
    </xf>
    <xf numFmtId="180" fontId="3" fillId="12" borderId="0" xfId="0" applyNumberFormat="1" applyFont="1" applyFill="1">
      <alignment vertical="center"/>
    </xf>
    <xf numFmtId="49" fontId="3" fillId="3" borderId="0" xfId="0" applyNumberFormat="1" applyFont="1" applyFill="1">
      <alignment vertical="center"/>
    </xf>
    <xf numFmtId="0" fontId="2" fillId="0" borderId="0" xfId="0" applyFont="1" applyAlignment="1">
      <alignment vertical="center" wrapText="1"/>
    </xf>
    <xf numFmtId="0" fontId="13" fillId="0" borderId="0" xfId="0" applyFont="1" applyAlignment="1">
      <alignment horizontal="left" vertical="center"/>
    </xf>
    <xf numFmtId="0" fontId="7" fillId="0" borderId="0" xfId="0" applyFont="1" applyAlignment="1">
      <alignment horizontal="center" vertical="center" wrapText="1"/>
    </xf>
    <xf numFmtId="49" fontId="3" fillId="4" borderId="0" xfId="0" applyNumberFormat="1" applyFont="1" applyFill="1" applyAlignment="1">
      <alignment horizontal="left" vertical="center" wrapText="1"/>
    </xf>
    <xf numFmtId="0" fontId="2" fillId="4" borderId="0" xfId="0" applyFont="1" applyFill="1" applyAlignment="1">
      <alignment vertical="center" wrapText="1"/>
    </xf>
    <xf numFmtId="0" fontId="2" fillId="4" borderId="0" xfId="0" applyFont="1" applyFill="1">
      <alignment vertical="center"/>
    </xf>
    <xf numFmtId="181" fontId="3" fillId="0" borderId="0" xfId="0" applyNumberFormat="1" applyFont="1" applyAlignment="1">
      <alignment horizontal="left" vertical="center" wrapText="1"/>
    </xf>
    <xf numFmtId="181" fontId="3" fillId="0" borderId="0" xfId="0" applyNumberFormat="1" applyFont="1" applyAlignment="1">
      <alignment vertical="center" wrapText="1"/>
    </xf>
    <xf numFmtId="49" fontId="3" fillId="3" borderId="0" xfId="0" applyNumberFormat="1" applyFont="1" applyFill="1" applyAlignment="1">
      <alignment horizontal="left" vertical="center" wrapText="1"/>
    </xf>
    <xf numFmtId="0" fontId="3" fillId="3" borderId="0" xfId="0" applyFont="1" applyFill="1" applyAlignment="1">
      <alignment horizontal="left" vertical="center" wrapText="1"/>
    </xf>
    <xf numFmtId="9" fontId="3" fillId="0" borderId="0" xfId="0" applyNumberFormat="1" applyFont="1" applyAlignment="1">
      <alignment horizontal="left" vertical="center" wrapText="1"/>
    </xf>
    <xf numFmtId="9" fontId="3" fillId="4" borderId="0" xfId="0" applyNumberFormat="1" applyFont="1" applyFill="1" applyAlignment="1">
      <alignment horizontal="left" vertical="center" wrapText="1"/>
    </xf>
    <xf numFmtId="9" fontId="3" fillId="3" borderId="0" xfId="0" applyNumberFormat="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49" fontId="2" fillId="0" borderId="0" xfId="0" applyNumberFormat="1" applyFont="1" applyAlignment="1">
      <alignment vertical="center" wrapText="1"/>
    </xf>
    <xf numFmtId="180" fontId="2" fillId="0" borderId="0" xfId="0" applyNumberFormat="1" applyFont="1">
      <alignment vertical="center"/>
    </xf>
    <xf numFmtId="177" fontId="2" fillId="0" borderId="0" xfId="0" quotePrefix="1" applyNumberFormat="1" applyFont="1">
      <alignment vertical="center"/>
    </xf>
    <xf numFmtId="178" fontId="2" fillId="0" borderId="0" xfId="0" quotePrefix="1" applyNumberFormat="1" applyFont="1" applyAlignment="1">
      <alignment horizontal="left" vertical="center"/>
    </xf>
    <xf numFmtId="0" fontId="2" fillId="0" borderId="0" xfId="0" applyFont="1">
      <alignment vertical="center"/>
    </xf>
    <xf numFmtId="0" fontId="14" fillId="0" borderId="0" xfId="0" applyFont="1">
      <alignment vertical="center"/>
    </xf>
    <xf numFmtId="49" fontId="14" fillId="0" borderId="0" xfId="0" applyNumberFormat="1" applyFont="1">
      <alignment vertical="center"/>
    </xf>
    <xf numFmtId="49" fontId="3" fillId="0" borderId="0" xfId="0" applyNumberFormat="1"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horizontal="center" vertical="center"/>
    </xf>
    <xf numFmtId="49" fontId="15" fillId="0" borderId="0" xfId="0" applyNumberFormat="1" applyFont="1">
      <alignment vertical="center"/>
    </xf>
    <xf numFmtId="179" fontId="15" fillId="0" borderId="0" xfId="0" applyNumberFormat="1" applyFont="1" applyAlignment="1">
      <alignment horizontal="center" vertical="center"/>
    </xf>
    <xf numFmtId="49" fontId="15" fillId="0" borderId="0" xfId="0" applyNumberFormat="1" applyFont="1" applyAlignment="1">
      <alignment horizontal="left" vertical="center"/>
    </xf>
    <xf numFmtId="9" fontId="3" fillId="0" borderId="0" xfId="0" applyNumberFormat="1" applyFont="1" applyAlignment="1">
      <alignment horizontal="center" vertical="center"/>
    </xf>
    <xf numFmtId="9" fontId="15" fillId="0" borderId="0" xfId="0" applyNumberFormat="1" applyFont="1" applyAlignment="1">
      <alignment horizontal="center" vertical="center"/>
    </xf>
    <xf numFmtId="10" fontId="3" fillId="0" borderId="0" xfId="0" applyNumberFormat="1" applyFont="1" applyAlignment="1">
      <alignment horizontal="center" vertical="center"/>
    </xf>
    <xf numFmtId="9" fontId="16" fillId="0" borderId="0" xfId="0" applyNumberFormat="1" applyFont="1" applyAlignment="1">
      <alignment horizontal="center" vertical="center"/>
    </xf>
    <xf numFmtId="0" fontId="15" fillId="0" borderId="0" xfId="0" applyFont="1">
      <alignment vertical="center"/>
    </xf>
    <xf numFmtId="179" fontId="3" fillId="0" borderId="0" xfId="0" applyNumberFormat="1" applyFont="1">
      <alignment vertical="center"/>
    </xf>
    <xf numFmtId="179" fontId="3" fillId="0" borderId="0" xfId="0" applyNumberFormat="1" applyFont="1" applyAlignment="1">
      <alignment horizontal="center" vertical="center"/>
    </xf>
    <xf numFmtId="49" fontId="17" fillId="0" borderId="0" xfId="0" applyNumberFormat="1" applyFont="1">
      <alignment vertical="center"/>
    </xf>
    <xf numFmtId="0" fontId="17" fillId="0" borderId="0" xfId="0" applyFont="1">
      <alignment vertical="center"/>
    </xf>
    <xf numFmtId="49" fontId="9" fillId="0" borderId="0" xfId="0" applyNumberFormat="1" applyFont="1">
      <alignment vertical="center"/>
    </xf>
    <xf numFmtId="49" fontId="18" fillId="0" borderId="0" xfId="0" applyNumberFormat="1" applyFont="1">
      <alignment vertical="center"/>
    </xf>
    <xf numFmtId="0" fontId="18" fillId="0" borderId="0" xfId="0" applyFont="1">
      <alignment vertical="center"/>
    </xf>
    <xf numFmtId="49" fontId="18" fillId="0" borderId="0" xfId="0" applyNumberFormat="1" applyFont="1" applyAlignment="1">
      <alignment horizontal="center" vertical="center"/>
    </xf>
    <xf numFmtId="179" fontId="18" fillId="0" borderId="0" xfId="0" applyNumberFormat="1" applyFont="1" applyAlignment="1">
      <alignment horizontal="center" vertical="center"/>
    </xf>
    <xf numFmtId="0" fontId="18" fillId="0" borderId="0" xfId="0" applyFont="1" applyAlignment="1">
      <alignment horizontal="left" vertical="center"/>
    </xf>
    <xf numFmtId="9" fontId="18" fillId="0" borderId="0" xfId="0" applyNumberFormat="1" applyFont="1" applyAlignment="1">
      <alignment horizontal="center" vertical="center"/>
    </xf>
    <xf numFmtId="0" fontId="18" fillId="0" borderId="0" xfId="0" applyFont="1" applyAlignment="1">
      <alignment horizontal="center" vertical="center"/>
    </xf>
    <xf numFmtId="9" fontId="18" fillId="0" borderId="0" xfId="0" applyNumberFormat="1" applyFont="1">
      <alignment vertical="center"/>
    </xf>
    <xf numFmtId="179" fontId="3" fillId="0" borderId="0" xfId="0" applyNumberFormat="1" applyFont="1" applyAlignment="1">
      <alignment horizontal="left" vertical="center"/>
    </xf>
    <xf numFmtId="0" fontId="19" fillId="0" borderId="0" xfId="0" applyFont="1">
      <alignment vertical="center"/>
    </xf>
    <xf numFmtId="49" fontId="3" fillId="0" borderId="0" xfId="0" applyNumberFormat="1" applyFont="1" applyAlignment="1">
      <alignment horizontal="left" vertical="center"/>
    </xf>
    <xf numFmtId="180" fontId="18" fillId="0" borderId="0" xfId="0" applyNumberFormat="1" applyFont="1">
      <alignment vertical="center"/>
    </xf>
    <xf numFmtId="179" fontId="3" fillId="0" borderId="0" xfId="0" quotePrefix="1" applyNumberFormat="1" applyFont="1" applyAlignment="1">
      <alignment horizontal="center" vertical="center"/>
    </xf>
    <xf numFmtId="49" fontId="3" fillId="0" borderId="0" xfId="0" quotePrefix="1" applyNumberFormat="1" applyFont="1" applyAlignment="1">
      <alignment horizontal="center" vertical="center"/>
    </xf>
    <xf numFmtId="10" fontId="18" fillId="0" borderId="0" xfId="0" applyNumberFormat="1" applyFont="1">
      <alignment vertical="center"/>
    </xf>
    <xf numFmtId="0" fontId="20" fillId="0" borderId="0" xfId="0" applyFont="1">
      <alignment vertical="center"/>
    </xf>
    <xf numFmtId="49" fontId="20" fillId="0" borderId="0" xfId="0" applyNumberFormat="1" applyFont="1">
      <alignment vertical="center"/>
    </xf>
    <xf numFmtId="0" fontId="6" fillId="0" borderId="0" xfId="0" applyFont="1" applyAlignment="1"/>
    <xf numFmtId="9" fontId="3" fillId="0" borderId="0" xfId="0" applyNumberFormat="1" applyFont="1" applyAlignment="1">
      <alignment vertical="center" wrapText="1"/>
    </xf>
    <xf numFmtId="49" fontId="2" fillId="2" borderId="0" xfId="0" applyNumberFormat="1" applyFont="1" applyFill="1">
      <alignment vertical="center"/>
    </xf>
    <xf numFmtId="0" fontId="2" fillId="2" borderId="0" xfId="0" applyFont="1" applyFill="1" applyAlignment="1">
      <alignment horizontal="left" vertical="center"/>
    </xf>
    <xf numFmtId="49" fontId="2" fillId="0" borderId="0" xfId="0" applyNumberFormat="1" applyFont="1">
      <alignment vertical="center"/>
    </xf>
    <xf numFmtId="0" fontId="21" fillId="0" borderId="0" xfId="0" applyFont="1">
      <alignment vertical="center"/>
    </xf>
    <xf numFmtId="0" fontId="14" fillId="0" borderId="0" xfId="0" applyFont="1" applyAlignment="1">
      <alignment horizontal="left" vertical="center"/>
    </xf>
    <xf numFmtId="9" fontId="14" fillId="0" borderId="0" xfId="0" applyNumberFormat="1" applyFont="1" applyAlignment="1">
      <alignment horizontal="center" vertical="center"/>
    </xf>
    <xf numFmtId="0" fontId="14" fillId="0" borderId="0" xfId="0" applyFont="1" applyAlignment="1">
      <alignment horizontal="center" vertical="center"/>
    </xf>
    <xf numFmtId="9" fontId="14" fillId="0" borderId="0" xfId="0" applyNumberFormat="1" applyFont="1">
      <alignment vertical="center"/>
    </xf>
    <xf numFmtId="0" fontId="22" fillId="3" borderId="0" xfId="0" applyFont="1" applyFill="1" applyAlignment="1">
      <alignment vertical="center" wrapText="1"/>
    </xf>
    <xf numFmtId="0" fontId="23" fillId="3" borderId="0" xfId="0" applyFont="1" applyFill="1" applyAlignment="1">
      <alignment vertical="center" wrapText="1"/>
    </xf>
    <xf numFmtId="0" fontId="24" fillId="0" borderId="0" xfId="0" applyFont="1" applyAlignment="1">
      <alignment vertical="center" wrapText="1"/>
    </xf>
    <xf numFmtId="49" fontId="3" fillId="0" borderId="0" xfId="0" applyNumberFormat="1" applyFont="1" applyAlignment="1">
      <alignment horizontal="center" vertical="center"/>
    </xf>
    <xf numFmtId="0" fontId="3" fillId="0" borderId="0" xfId="0" applyFont="1" applyAlignment="1">
      <alignment horizontal="center" vertical="center"/>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49" fontId="3" fillId="0" borderId="0" xfId="0" applyNumberFormat="1" applyFont="1" applyFill="1">
      <alignment vertical="center"/>
    </xf>
    <xf numFmtId="0" fontId="3" fillId="0" borderId="0" xfId="0" applyFont="1" applyFill="1" applyAlignment="1">
      <alignment horizontal="left" vertical="center"/>
    </xf>
    <xf numFmtId="0" fontId="3" fillId="0" borderId="0" xfId="0" applyFont="1" applyFill="1">
      <alignment vertical="center"/>
    </xf>
    <xf numFmtId="49" fontId="3" fillId="0" borderId="0" xfId="0" applyNumberFormat="1" applyFont="1" applyFill="1" applyAlignment="1">
      <alignment horizontal="center" vertical="center"/>
    </xf>
    <xf numFmtId="179" fontId="3" fillId="0" borderId="0" xfId="0" applyNumberFormat="1" applyFont="1" applyFill="1" applyAlignment="1">
      <alignment horizontal="center" vertical="center"/>
    </xf>
    <xf numFmtId="180" fontId="3" fillId="0" borderId="0" xfId="0" applyNumberFormat="1" applyFont="1" applyFill="1">
      <alignment vertical="center"/>
    </xf>
    <xf numFmtId="9" fontId="3" fillId="0" borderId="0" xfId="0" applyNumberFormat="1" applyFont="1" applyFill="1" applyAlignment="1">
      <alignment horizontal="center" vertical="center"/>
    </xf>
    <xf numFmtId="0" fontId="3" fillId="0" borderId="0" xfId="0" applyFont="1" applyFill="1" applyAlignment="1">
      <alignment horizontal="center" vertical="center"/>
    </xf>
    <xf numFmtId="9" fontId="3" fillId="0" borderId="0" xfId="0" applyNumberFormat="1" applyFont="1" applyFill="1">
      <alignment vertical="center"/>
    </xf>
    <xf numFmtId="10" fontId="3" fillId="0" borderId="0" xfId="0" applyNumberFormat="1" applyFont="1" applyFill="1">
      <alignment vertical="center"/>
    </xf>
    <xf numFmtId="0" fontId="9" fillId="0" borderId="0" xfId="0" applyFont="1" applyFill="1">
      <alignment vertical="center"/>
    </xf>
    <xf numFmtId="49" fontId="9" fillId="0" borderId="0" xfId="0" applyNumberFormat="1" applyFont="1" applyFill="1">
      <alignment vertical="center"/>
    </xf>
    <xf numFmtId="49" fontId="25" fillId="0" borderId="0" xfId="0" applyNumberFormat="1" applyFont="1" applyAlignment="1">
      <alignment horizontal="center" vertical="center"/>
    </xf>
    <xf numFmtId="0" fontId="25" fillId="0" borderId="0" xfId="0" applyFont="1">
      <alignment vertical="center"/>
    </xf>
    <xf numFmtId="9" fontId="25" fillId="0" borderId="0" xfId="0" applyNumberFormat="1" applyFont="1">
      <alignment vertical="center"/>
    </xf>
  </cellXfs>
  <cellStyles count="1">
    <cellStyle name="常规" xfId="0" builtinId="0"/>
  </cellStyles>
  <dxfs count="6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ill>
        <patternFill>
          <bgColor rgb="FFE5B8B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c:style val="2"/>
  <c:chart>
    <c:title>
      <c:tx>
        <c:rich>
          <a:bodyPr rot="0" spcFirstLastPara="1" vertOverflow="ellipsis" vert="horz" wrap="square" anchor="ctr" anchorCtr="1"/>
          <a:lstStyle/>
          <a:p>
            <a:r>
              <a:rPr sz="1400"/>
              <a:t>服务类物料数量</a:t>
            </a:r>
          </a:p>
        </c:rich>
      </c:tx>
      <c:overlay val="0"/>
    </c:title>
    <c:autoTitleDeleted val="0"/>
    <c:plotArea>
      <c:layout/>
      <c:barChart>
        <c:barDir val="bar"/>
        <c:grouping val="clustered"/>
        <c:varyColors val="0"/>
        <c:ser>
          <c:idx val="0"/>
          <c:order val="0"/>
          <c:tx>
            <c:strRef>
              <c:f>Sheet1!$G$2</c:f>
              <c:strCache>
                <c:ptCount val="1"/>
                <c:pt idx="0">
                  <c:v>数量</c:v>
                </c:pt>
              </c:strCache>
            </c:strRef>
          </c:tx>
          <c:spPr>
            <a:solidFill>
              <a:srgbClr val="4F80BD"/>
            </a:solidFill>
          </c:spPr>
          <c:invertIfNegative val="1"/>
          <c:cat>
            <c:strRef>
              <c:f>Sheet1!$F$3:$F$10</c:f>
              <c:strCache>
                <c:ptCount val="8"/>
                <c:pt idx="0">
                  <c:v>销售合同</c:v>
                </c:pt>
                <c:pt idx="1">
                  <c:v>物资采购合同</c:v>
                </c:pt>
                <c:pt idx="2">
                  <c:v>能源采购业务</c:v>
                </c:pt>
                <c:pt idx="3">
                  <c:v>资产采购合同</c:v>
                </c:pt>
                <c:pt idx="4">
                  <c:v>加工修理修配业务</c:v>
                </c:pt>
                <c:pt idx="5">
                  <c:v>服务采购合同</c:v>
                </c:pt>
                <c:pt idx="6">
                  <c:v>融资合同</c:v>
                </c:pt>
                <c:pt idx="7">
                  <c:v>投资合同</c:v>
                </c:pt>
              </c:strCache>
            </c:strRef>
          </c:cat>
          <c:val>
            <c:numRef>
              <c:f>Sheet1!$G$3:$G$10</c:f>
              <c:numCache>
                <c:formatCode>General</c:formatCode>
                <c:ptCount val="8"/>
                <c:pt idx="0">
                  <c:v>8</c:v>
                </c:pt>
                <c:pt idx="1">
                  <c:v>25</c:v>
                </c:pt>
                <c:pt idx="2">
                  <c:v>7</c:v>
                </c:pt>
                <c:pt idx="3">
                  <c:v>5</c:v>
                </c:pt>
                <c:pt idx="4">
                  <c:v>9</c:v>
                </c:pt>
                <c:pt idx="5">
                  <c:v>172</c:v>
                </c:pt>
                <c:pt idx="6">
                  <c:v>1</c:v>
                </c:pt>
                <c:pt idx="7">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7E2-43FD-9723-2D8D2C365100}"/>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none"/>
        <c:minorTickMark val="none"/>
        <c:tickLblPos val="nextTo"/>
        <c:crossAx val="1"/>
        <c:crosses val="autoZero"/>
        <c:auto val="1"/>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ln>
            <a:effectLst/>
          </c:spPr>
        </c:majorGridlines>
        <c:numFmt formatCode="General" sourceLinked="0"/>
        <c:majorTickMark val="none"/>
        <c:minorTickMark val="none"/>
        <c:tickLblPos val="nextTo"/>
        <c:crossAx val="2"/>
        <c:crosses val="autoZero"/>
        <c:crossBetween val="midCat"/>
      </c:valAx>
    </c:plotArea>
    <c:plotVisOnly val="1"/>
    <c:dispBlanksAs val="gap"/>
    <c:showDLblsOverMax val="1"/>
  </c:chart>
  <c:spPr>
    <a:solidFill>
      <a:srgbClr val="FFFFFF"/>
    </a:solidFill>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c:style val="2"/>
  <c:chart>
    <c:title>
      <c:tx>
        <c:rich>
          <a:bodyPr rot="0" spcFirstLastPara="1" vertOverflow="ellipsis" vert="horz" wrap="square" anchor="ctr" anchorCtr="1"/>
          <a:lstStyle/>
          <a:p>
            <a:r>
              <a:rPr sz="1400"/>
              <a:t>标准合同标的数量</a:t>
            </a:r>
          </a:p>
        </c:rich>
      </c:tx>
      <c:overlay val="0"/>
    </c:title>
    <c:autoTitleDeleted val="0"/>
    <c:plotArea>
      <c:layout/>
      <c:barChart>
        <c:barDir val="bar"/>
        <c:grouping val="clustered"/>
        <c:varyColors val="0"/>
        <c:ser>
          <c:idx val="0"/>
          <c:order val="0"/>
          <c:tx>
            <c:strRef>
              <c:f>Sheet1!$U$1</c:f>
              <c:strCache>
                <c:ptCount val="1"/>
                <c:pt idx="0">
                  <c:v>数量</c:v>
                </c:pt>
              </c:strCache>
            </c:strRef>
          </c:tx>
          <c:spPr>
            <a:solidFill>
              <a:srgbClr val="FFC000"/>
            </a:solidFill>
          </c:spPr>
          <c:invertIfNegative val="1"/>
          <c:cat>
            <c:strRef>
              <c:f>Sheet1!$T$2:$T$22</c:f>
              <c:strCache>
                <c:ptCount val="21"/>
                <c:pt idx="0">
                  <c:v>鉴证咨询服务</c:v>
                </c:pt>
                <c:pt idx="1">
                  <c:v>文化创意服务</c:v>
                </c:pt>
                <c:pt idx="2">
                  <c:v>研发和技术服务</c:v>
                </c:pt>
                <c:pt idx="3">
                  <c:v>商务辅助服务</c:v>
                </c:pt>
                <c:pt idx="4">
                  <c:v>交通运输服务</c:v>
                </c:pt>
                <c:pt idx="5">
                  <c:v>信息技术服务</c:v>
                </c:pt>
                <c:pt idx="6">
                  <c:v>生活服务</c:v>
                </c:pt>
                <c:pt idx="7">
                  <c:v>金融服务</c:v>
                </c:pt>
                <c:pt idx="8">
                  <c:v>建筑服务</c:v>
                </c:pt>
                <c:pt idx="9">
                  <c:v>租赁服务</c:v>
                </c:pt>
                <c:pt idx="10">
                  <c:v>电信服务</c:v>
                </c:pt>
                <c:pt idx="11">
                  <c:v>物流辅助服务</c:v>
                </c:pt>
                <c:pt idx="12">
                  <c:v>邮政服务</c:v>
                </c:pt>
                <c:pt idx="13">
                  <c:v>其他</c:v>
                </c:pt>
                <c:pt idx="14">
                  <c:v>销售合同</c:v>
                </c:pt>
                <c:pt idx="15">
                  <c:v>物资采购合同</c:v>
                </c:pt>
                <c:pt idx="16">
                  <c:v>能源采购业务</c:v>
                </c:pt>
                <c:pt idx="17">
                  <c:v>资产采购合同</c:v>
                </c:pt>
                <c:pt idx="18">
                  <c:v>加工修理修配业务</c:v>
                </c:pt>
                <c:pt idx="19">
                  <c:v>融资合同</c:v>
                </c:pt>
                <c:pt idx="20">
                  <c:v>投资合同</c:v>
                </c:pt>
              </c:strCache>
            </c:strRef>
          </c:cat>
          <c:val>
            <c:numRef>
              <c:f>Sheet1!$U$2:$U$22</c:f>
              <c:numCache>
                <c:formatCode>General</c:formatCode>
                <c:ptCount val="21"/>
                <c:pt idx="0">
                  <c:v>53</c:v>
                </c:pt>
                <c:pt idx="1">
                  <c:v>16</c:v>
                </c:pt>
                <c:pt idx="2">
                  <c:v>14</c:v>
                </c:pt>
                <c:pt idx="3">
                  <c:v>14</c:v>
                </c:pt>
                <c:pt idx="4">
                  <c:v>13</c:v>
                </c:pt>
                <c:pt idx="5">
                  <c:v>12</c:v>
                </c:pt>
                <c:pt idx="6">
                  <c:v>12</c:v>
                </c:pt>
                <c:pt idx="7">
                  <c:v>11</c:v>
                </c:pt>
                <c:pt idx="8">
                  <c:v>10</c:v>
                </c:pt>
                <c:pt idx="9">
                  <c:v>8</c:v>
                </c:pt>
                <c:pt idx="10">
                  <c:v>3</c:v>
                </c:pt>
                <c:pt idx="11">
                  <c:v>2</c:v>
                </c:pt>
                <c:pt idx="12">
                  <c:v>1</c:v>
                </c:pt>
                <c:pt idx="13">
                  <c:v>3</c:v>
                </c:pt>
                <c:pt idx="14">
                  <c:v>8</c:v>
                </c:pt>
                <c:pt idx="15">
                  <c:v>25</c:v>
                </c:pt>
                <c:pt idx="16">
                  <c:v>7</c:v>
                </c:pt>
                <c:pt idx="17">
                  <c:v>5</c:v>
                </c:pt>
                <c:pt idx="18">
                  <c:v>9</c:v>
                </c:pt>
                <c:pt idx="19">
                  <c:v>1</c:v>
                </c:pt>
                <c:pt idx="20">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B740-4E64-A724-DF50D08CACDD}"/>
            </c:ext>
          </c:extLst>
        </c:ser>
        <c:dLbls>
          <c:showLegendKey val="0"/>
          <c:showVal val="0"/>
          <c:showCatName val="0"/>
          <c:showSerName val="0"/>
          <c:showPercent val="0"/>
          <c:showBubbleSize val="0"/>
        </c:dLbls>
        <c:gapWidth val="150"/>
        <c:axId val="1"/>
        <c:axId val="2"/>
      </c:barChart>
      <c:catAx>
        <c:axId val="1"/>
        <c:scaling>
          <c:orientation val="minMax"/>
        </c:scaling>
        <c:delete val="0"/>
        <c:axPos val="l"/>
        <c:numFmt formatCode="General" sourceLinked="1"/>
        <c:majorTickMark val="none"/>
        <c:minorTickMark val="none"/>
        <c:tickLblPos val="nextTo"/>
        <c:crossAx val="1"/>
        <c:crosses val="autoZero"/>
        <c:auto val="1"/>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ln>
            <a:effectLst/>
          </c:spPr>
        </c:majorGridlines>
        <c:numFmt formatCode="General" sourceLinked="0"/>
        <c:majorTickMark val="none"/>
        <c:minorTickMark val="none"/>
        <c:tickLblPos val="nextTo"/>
        <c:crossAx val="2"/>
        <c:crosses val="autoZero"/>
        <c:crossBetween val="midCat"/>
      </c:valAx>
    </c:plotArea>
    <c:plotVisOnly val="1"/>
    <c:dispBlanksAs val="gap"/>
    <c:showDLblsOverMax val="1"/>
  </c:chart>
  <c:spPr>
    <a:solidFill>
      <a:srgbClr val="FFFFFF"/>
    </a:solidFill>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434974</xdr:colOff>
      <xdr:row>0</xdr:row>
      <xdr:rowOff>79375</xdr:rowOff>
    </xdr:from>
    <xdr:ext cx="3711576" cy="2743200"/>
    <xdr:graphicFrame macro="">
      <xdr:nvGraphicFramePr>
        <xdr:cNvPr id="2" name="不可见图表">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20</xdr:col>
      <xdr:colOff>1238251</xdr:colOff>
      <xdr:row>0</xdr:row>
      <xdr:rowOff>177800</xdr:rowOff>
    </xdr:from>
    <xdr:ext cx="3657599" cy="4127500"/>
    <xdr:graphicFrame macro="">
      <xdr:nvGraphicFramePr>
        <xdr:cNvPr id="3" name="不可见图表">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49</xdr:row>
      <xdr:rowOff>138824</xdr:rowOff>
    </xdr:from>
    <xdr:ext cx="6648450" cy="4134727"/>
    <xdr:pic>
      <xdr:nvPicPr>
        <xdr:cNvPr id="2" name="图片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tretch>
          <a:fillRect/>
        </a:stretch>
      </xdr:blipFill>
      <xdr:spPr>
        <a:xfrm>
          <a:off x="0" y="8388985"/>
          <a:ext cx="6648450" cy="4134727"/>
        </a:xfrm>
        <a:prstGeom prst="rect">
          <a:avLst/>
        </a:prstGeom>
      </xdr:spPr>
    </xdr:pic>
    <xdr:clientData/>
  </xdr:oneCellAnchor>
  <xdr:oneCellAnchor>
    <xdr:from>
      <xdr:col>0</xdr:col>
      <xdr:colOff>0</xdr:colOff>
      <xdr:row>16</xdr:row>
      <xdr:rowOff>74472</xdr:rowOff>
    </xdr:from>
    <xdr:ext cx="5603674" cy="3481528"/>
    <xdr:pic>
      <xdr:nvPicPr>
        <xdr:cNvPr id="3" name="图片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tretch>
          <a:fillRect/>
        </a:stretch>
      </xdr:blipFill>
      <xdr:spPr>
        <a:xfrm>
          <a:off x="0" y="2876550"/>
          <a:ext cx="5603674" cy="3481528"/>
        </a:xfrm>
        <a:prstGeom prst="rect">
          <a:avLst/>
        </a:prstGeom>
      </xdr:spPr>
    </xdr:pic>
    <xdr:clientData/>
  </xdr:oneCellAnchor>
  <xdr:oneCellAnchor>
    <xdr:from>
      <xdr:col>10</xdr:col>
      <xdr:colOff>863600</xdr:colOff>
      <xdr:row>5</xdr:row>
      <xdr:rowOff>133350</xdr:rowOff>
    </xdr:from>
    <xdr:ext cx="4430110" cy="9804400"/>
    <xdr:pic>
      <xdr:nvPicPr>
        <xdr:cNvPr id="4" name="图片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a:stretch>
          <a:fillRect/>
        </a:stretch>
      </xdr:blipFill>
      <xdr:spPr>
        <a:xfrm>
          <a:off x="10566400" y="1017270"/>
          <a:ext cx="4430110" cy="9804400"/>
        </a:xfrm>
        <a:prstGeom prst="rect">
          <a:avLst/>
        </a:prstGeom>
      </xdr:spPr>
    </xdr:pic>
    <xdr:clientData/>
  </xdr:oneCellAnchor>
  <xdr:oneCellAnchor>
    <xdr:from>
      <xdr:col>16</xdr:col>
      <xdr:colOff>556400</xdr:colOff>
      <xdr:row>7</xdr:row>
      <xdr:rowOff>25400</xdr:rowOff>
    </xdr:from>
    <xdr:ext cx="3272936" cy="9829800"/>
    <xdr:pic>
      <xdr:nvPicPr>
        <xdr:cNvPr id="5" name="图片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4"/>
        <a:stretch>
          <a:fillRect/>
        </a:stretch>
      </xdr:blipFill>
      <xdr:spPr>
        <a:xfrm>
          <a:off x="15808960" y="1268730"/>
          <a:ext cx="3272936" cy="98298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24037;&#20316;/01&#20013;&#26448;&#21494;&#29255;/21&#37319;&#36141;&#24212;&#20184;/19&#26631;&#30340;&#26032;&#22686;/20240202&#26032;&#22686;/&#26381;&#21153;&#31867;&#29289;&#26009;&#26126;&#32454;-20231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24037;&#20316;/01&#20013;&#26448;&#21494;&#29255;/21&#37319;&#36141;&#24212;&#20184;/19&#26631;&#30340;&#26032;&#22686;/20240202&#26032;&#22686;/&#26381;&#21153;&#31867;&#29289;&#26009;&#26126;&#32454;-2023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uperIdol\Desktop\&#26381;&#21153;&#31867;&#29289;&#26009;&#26126;&#32454;-20231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row r="9">
          <cell r="L9" t="str">
            <v>服务类小类编码</v>
          </cell>
        </row>
        <row r="10">
          <cell r="K10" t="str">
            <v>交通运输服务</v>
          </cell>
          <cell r="L10">
            <v>1</v>
          </cell>
          <cell r="M10" t="str">
            <v>陆路运输服务</v>
          </cell>
          <cell r="N10" t="str">
            <v>01</v>
          </cell>
          <cell r="O10">
            <v>1</v>
          </cell>
        </row>
        <row r="11">
          <cell r="K11" t="str">
            <v>交通运输服务</v>
          </cell>
          <cell r="L11">
            <v>2</v>
          </cell>
          <cell r="M11" t="str">
            <v>水路运输服务</v>
          </cell>
          <cell r="N11" t="str">
            <v>01</v>
          </cell>
          <cell r="O11">
            <v>2</v>
          </cell>
        </row>
        <row r="12">
          <cell r="K12" t="str">
            <v>交通运输服务</v>
          </cell>
          <cell r="L12">
            <v>3</v>
          </cell>
          <cell r="M12" t="str">
            <v>航空运输服务</v>
          </cell>
          <cell r="N12" t="str">
            <v>01</v>
          </cell>
          <cell r="O12">
            <v>3</v>
          </cell>
        </row>
        <row r="13">
          <cell r="K13" t="str">
            <v>交通运输服务</v>
          </cell>
          <cell r="L13">
            <v>4</v>
          </cell>
          <cell r="M13" t="str">
            <v>管道运输服务</v>
          </cell>
          <cell r="N13" t="str">
            <v>01</v>
          </cell>
          <cell r="O13">
            <v>4</v>
          </cell>
        </row>
        <row r="14">
          <cell r="K14" t="str">
            <v>物流辅助服务</v>
          </cell>
          <cell r="L14">
            <v>1</v>
          </cell>
          <cell r="M14" t="str">
            <v>航空服务</v>
          </cell>
          <cell r="N14" t="str">
            <v>02</v>
          </cell>
          <cell r="O14">
            <v>1</v>
          </cell>
        </row>
        <row r="15">
          <cell r="K15" t="str">
            <v>物流辅助服务</v>
          </cell>
          <cell r="L15">
            <v>2</v>
          </cell>
          <cell r="M15" t="str">
            <v>港口码头服务</v>
          </cell>
          <cell r="N15" t="str">
            <v>02</v>
          </cell>
          <cell r="O15">
            <v>2</v>
          </cell>
        </row>
        <row r="16">
          <cell r="K16" t="str">
            <v>物流辅助服务</v>
          </cell>
          <cell r="L16">
            <v>3</v>
          </cell>
          <cell r="M16" t="str">
            <v>货运客运场站服务</v>
          </cell>
          <cell r="N16" t="str">
            <v>02</v>
          </cell>
          <cell r="O16">
            <v>3</v>
          </cell>
        </row>
        <row r="17">
          <cell r="K17" t="str">
            <v>物流辅助服务</v>
          </cell>
          <cell r="L17">
            <v>4</v>
          </cell>
          <cell r="M17" t="str">
            <v>打捞救助服务</v>
          </cell>
          <cell r="N17" t="str">
            <v>02</v>
          </cell>
          <cell r="O17">
            <v>4</v>
          </cell>
        </row>
        <row r="18">
          <cell r="K18" t="str">
            <v>物流辅助服务</v>
          </cell>
          <cell r="L18">
            <v>5</v>
          </cell>
          <cell r="M18" t="str">
            <v>装卸搬运服务</v>
          </cell>
          <cell r="N18" t="str">
            <v>02</v>
          </cell>
          <cell r="O18">
            <v>5</v>
          </cell>
        </row>
        <row r="19">
          <cell r="K19" t="str">
            <v>物流辅助服务</v>
          </cell>
          <cell r="L19">
            <v>6</v>
          </cell>
          <cell r="M19" t="str">
            <v>仓储服务</v>
          </cell>
          <cell r="N19" t="str">
            <v>02</v>
          </cell>
          <cell r="O19">
            <v>6</v>
          </cell>
        </row>
        <row r="20">
          <cell r="K20" t="str">
            <v>租赁服务</v>
          </cell>
          <cell r="L20">
            <v>1</v>
          </cell>
          <cell r="M20" t="str">
            <v>融资租赁服务</v>
          </cell>
          <cell r="N20" t="str">
            <v>03</v>
          </cell>
          <cell r="O20">
            <v>1</v>
          </cell>
        </row>
        <row r="21">
          <cell r="K21" t="str">
            <v>租赁服务</v>
          </cell>
          <cell r="L21">
            <v>2</v>
          </cell>
          <cell r="M21" t="str">
            <v>经营租赁服务</v>
          </cell>
          <cell r="N21" t="str">
            <v>03</v>
          </cell>
          <cell r="O21">
            <v>2</v>
          </cell>
        </row>
        <row r="22">
          <cell r="K22" t="str">
            <v>电信服务</v>
          </cell>
          <cell r="L22">
            <v>1</v>
          </cell>
          <cell r="M22" t="str">
            <v>基础电信服务</v>
          </cell>
          <cell r="N22" t="str">
            <v>04</v>
          </cell>
          <cell r="O22">
            <v>1</v>
          </cell>
        </row>
        <row r="23">
          <cell r="K23" t="str">
            <v>电信服务</v>
          </cell>
          <cell r="L23">
            <v>2</v>
          </cell>
          <cell r="M23" t="str">
            <v>增值电信服务</v>
          </cell>
          <cell r="N23" t="str">
            <v>04</v>
          </cell>
          <cell r="O23">
            <v>2</v>
          </cell>
        </row>
        <row r="24">
          <cell r="K24" t="str">
            <v>建筑服务</v>
          </cell>
          <cell r="L24">
            <v>1</v>
          </cell>
          <cell r="M24" t="str">
            <v>工程服务</v>
          </cell>
          <cell r="N24" t="str">
            <v>05</v>
          </cell>
          <cell r="O24">
            <v>1</v>
          </cell>
        </row>
        <row r="25">
          <cell r="K25" t="str">
            <v>建筑服务</v>
          </cell>
          <cell r="L25">
            <v>2</v>
          </cell>
          <cell r="M25" t="str">
            <v>安装服务</v>
          </cell>
          <cell r="N25" t="str">
            <v>05</v>
          </cell>
          <cell r="O25">
            <v>2</v>
          </cell>
        </row>
        <row r="26">
          <cell r="K26" t="str">
            <v>建筑服务</v>
          </cell>
          <cell r="L26">
            <v>3</v>
          </cell>
          <cell r="M26" t="str">
            <v>修缮服务</v>
          </cell>
          <cell r="N26" t="str">
            <v>05</v>
          </cell>
          <cell r="O26">
            <v>3</v>
          </cell>
        </row>
        <row r="27">
          <cell r="K27" t="str">
            <v>建筑服务</v>
          </cell>
          <cell r="L27">
            <v>4</v>
          </cell>
          <cell r="M27" t="str">
            <v>装饰服务</v>
          </cell>
          <cell r="N27" t="str">
            <v>05</v>
          </cell>
          <cell r="O27">
            <v>4</v>
          </cell>
        </row>
        <row r="28">
          <cell r="K28" t="str">
            <v>建筑服务</v>
          </cell>
          <cell r="L28">
            <v>5</v>
          </cell>
          <cell r="M28" t="str">
            <v>其他建筑服务</v>
          </cell>
          <cell r="N28" t="str">
            <v>05</v>
          </cell>
          <cell r="O28">
            <v>5</v>
          </cell>
        </row>
        <row r="29">
          <cell r="K29" t="str">
            <v>金融服务</v>
          </cell>
          <cell r="L29">
            <v>1</v>
          </cell>
          <cell r="M29" t="str">
            <v>贷款服务</v>
          </cell>
          <cell r="N29" t="str">
            <v>06</v>
          </cell>
          <cell r="O29">
            <v>1</v>
          </cell>
        </row>
        <row r="30">
          <cell r="K30" t="str">
            <v>金融服务</v>
          </cell>
          <cell r="L30">
            <v>2</v>
          </cell>
          <cell r="M30" t="str">
            <v>直接收费金融服务</v>
          </cell>
          <cell r="N30" t="str">
            <v>06</v>
          </cell>
          <cell r="O30">
            <v>2</v>
          </cell>
        </row>
        <row r="31">
          <cell r="K31" t="str">
            <v>金融服务</v>
          </cell>
          <cell r="L31">
            <v>3</v>
          </cell>
          <cell r="M31" t="str">
            <v>保险服务</v>
          </cell>
          <cell r="N31" t="str">
            <v>06</v>
          </cell>
          <cell r="O31">
            <v>3</v>
          </cell>
        </row>
        <row r="32">
          <cell r="K32" t="str">
            <v>金融服务</v>
          </cell>
          <cell r="L32">
            <v>4</v>
          </cell>
          <cell r="M32" t="str">
            <v>金融商品转让</v>
          </cell>
          <cell r="N32" t="str">
            <v>06</v>
          </cell>
          <cell r="O32">
            <v>4</v>
          </cell>
        </row>
        <row r="33">
          <cell r="K33" t="str">
            <v>研发和技术服务</v>
          </cell>
          <cell r="L33">
            <v>1</v>
          </cell>
          <cell r="M33" t="str">
            <v>研发服务</v>
          </cell>
          <cell r="N33" t="str">
            <v>07</v>
          </cell>
          <cell r="O33">
            <v>1</v>
          </cell>
        </row>
        <row r="34">
          <cell r="K34" t="str">
            <v>研发和技术服务</v>
          </cell>
          <cell r="L34">
            <v>2</v>
          </cell>
          <cell r="M34" t="str">
            <v>合同能源管理服务</v>
          </cell>
          <cell r="N34" t="str">
            <v>07</v>
          </cell>
          <cell r="O34">
            <v>2</v>
          </cell>
        </row>
        <row r="35">
          <cell r="K35" t="str">
            <v>研发和技术服务</v>
          </cell>
          <cell r="L35">
            <v>3</v>
          </cell>
          <cell r="M35" t="str">
            <v>工程勘察探勘服务</v>
          </cell>
          <cell r="N35" t="str">
            <v>07</v>
          </cell>
          <cell r="O35">
            <v>3</v>
          </cell>
        </row>
        <row r="36">
          <cell r="K36" t="str">
            <v>研发和技术服务</v>
          </cell>
          <cell r="L36">
            <v>4</v>
          </cell>
          <cell r="M36" t="str">
            <v>专业技术服务</v>
          </cell>
          <cell r="N36" t="str">
            <v>07</v>
          </cell>
          <cell r="O36">
            <v>4</v>
          </cell>
        </row>
        <row r="37">
          <cell r="K37" t="str">
            <v>信息技术服务</v>
          </cell>
          <cell r="L37">
            <v>1</v>
          </cell>
          <cell r="M37" t="str">
            <v>软件服务</v>
          </cell>
          <cell r="N37" t="str">
            <v>08</v>
          </cell>
          <cell r="O37">
            <v>1</v>
          </cell>
        </row>
        <row r="38">
          <cell r="K38" t="str">
            <v>信息技术服务</v>
          </cell>
          <cell r="L38">
            <v>2</v>
          </cell>
          <cell r="M38" t="str">
            <v>信息系统服务</v>
          </cell>
          <cell r="N38" t="str">
            <v>08</v>
          </cell>
          <cell r="O38">
            <v>2</v>
          </cell>
        </row>
        <row r="39">
          <cell r="K39" t="str">
            <v>信息技术服务</v>
          </cell>
          <cell r="L39">
            <v>3</v>
          </cell>
          <cell r="M39" t="str">
            <v>业务流程管理服务</v>
          </cell>
          <cell r="N39" t="str">
            <v>08</v>
          </cell>
          <cell r="O39">
            <v>3</v>
          </cell>
        </row>
        <row r="40">
          <cell r="K40" t="str">
            <v>信息技术服务</v>
          </cell>
          <cell r="L40">
            <v>4</v>
          </cell>
          <cell r="M40" t="str">
            <v>信息系统增值服务</v>
          </cell>
          <cell r="N40" t="str">
            <v>08</v>
          </cell>
          <cell r="O40">
            <v>4</v>
          </cell>
        </row>
        <row r="41">
          <cell r="K41" t="str">
            <v>文化创意服务</v>
          </cell>
          <cell r="L41">
            <v>1</v>
          </cell>
          <cell r="M41" t="str">
            <v>设计服务</v>
          </cell>
          <cell r="N41" t="str">
            <v>09</v>
          </cell>
          <cell r="O41">
            <v>1</v>
          </cell>
        </row>
        <row r="42">
          <cell r="K42" t="str">
            <v>文化创意服务</v>
          </cell>
          <cell r="L42">
            <v>2</v>
          </cell>
          <cell r="M42" t="str">
            <v>知识产权服务</v>
          </cell>
          <cell r="N42" t="str">
            <v>09</v>
          </cell>
          <cell r="O42">
            <v>2</v>
          </cell>
        </row>
        <row r="43">
          <cell r="K43" t="str">
            <v>文化创意服务</v>
          </cell>
          <cell r="L43">
            <v>3</v>
          </cell>
          <cell r="M43" t="str">
            <v>广告服务</v>
          </cell>
          <cell r="N43" t="str">
            <v>09</v>
          </cell>
          <cell r="O43">
            <v>3</v>
          </cell>
        </row>
        <row r="44">
          <cell r="K44" t="str">
            <v>文化创意服务</v>
          </cell>
          <cell r="L44">
            <v>4</v>
          </cell>
          <cell r="M44" t="str">
            <v>会议展览服务</v>
          </cell>
          <cell r="N44" t="str">
            <v>09</v>
          </cell>
          <cell r="O44">
            <v>4</v>
          </cell>
        </row>
        <row r="45">
          <cell r="K45" t="str">
            <v>鉴证咨询服务</v>
          </cell>
          <cell r="L45">
            <v>1</v>
          </cell>
          <cell r="M45" t="str">
            <v>认证服务</v>
          </cell>
          <cell r="N45">
            <v>10</v>
          </cell>
          <cell r="O45">
            <v>1</v>
          </cell>
        </row>
        <row r="46">
          <cell r="K46" t="str">
            <v>鉴证咨询服务</v>
          </cell>
          <cell r="L46">
            <v>2</v>
          </cell>
          <cell r="M46" t="str">
            <v>鉴证服务</v>
          </cell>
          <cell r="N46">
            <v>10</v>
          </cell>
          <cell r="O46">
            <v>2</v>
          </cell>
        </row>
        <row r="47">
          <cell r="K47" t="str">
            <v>鉴证咨询服务</v>
          </cell>
          <cell r="L47">
            <v>3</v>
          </cell>
          <cell r="M47" t="str">
            <v>咨询服务</v>
          </cell>
          <cell r="N47">
            <v>10</v>
          </cell>
          <cell r="O47">
            <v>3</v>
          </cell>
        </row>
        <row r="48">
          <cell r="K48" t="str">
            <v>商务辅助服务</v>
          </cell>
          <cell r="L48">
            <v>1</v>
          </cell>
          <cell r="M48" t="str">
            <v>企业管理服务</v>
          </cell>
          <cell r="N48" t="str">
            <v>11</v>
          </cell>
          <cell r="O48">
            <v>1</v>
          </cell>
        </row>
        <row r="49">
          <cell r="K49" t="str">
            <v>商务辅助服务</v>
          </cell>
          <cell r="L49">
            <v>2</v>
          </cell>
          <cell r="M49" t="str">
            <v>经纪代理服务</v>
          </cell>
          <cell r="N49" t="str">
            <v>11</v>
          </cell>
          <cell r="O49">
            <v>2</v>
          </cell>
        </row>
        <row r="50">
          <cell r="K50" t="str">
            <v>商务辅助服务</v>
          </cell>
          <cell r="L50">
            <v>3</v>
          </cell>
          <cell r="M50" t="str">
            <v>人力资源服务</v>
          </cell>
          <cell r="N50" t="str">
            <v>11</v>
          </cell>
          <cell r="O50">
            <v>3</v>
          </cell>
        </row>
        <row r="51">
          <cell r="K51" t="str">
            <v>商务辅助服务</v>
          </cell>
          <cell r="L51">
            <v>4</v>
          </cell>
          <cell r="M51" t="str">
            <v>安全保护服务</v>
          </cell>
          <cell r="N51" t="str">
            <v>11</v>
          </cell>
          <cell r="O51">
            <v>4</v>
          </cell>
        </row>
        <row r="52">
          <cell r="K52" t="str">
            <v>生活服务</v>
          </cell>
          <cell r="L52">
            <v>1</v>
          </cell>
          <cell r="M52" t="str">
            <v>文化体育服务</v>
          </cell>
          <cell r="N52" t="str">
            <v>12</v>
          </cell>
          <cell r="O52">
            <v>1</v>
          </cell>
        </row>
        <row r="53">
          <cell r="K53" t="str">
            <v>生活服务</v>
          </cell>
          <cell r="L53">
            <v>2</v>
          </cell>
          <cell r="M53" t="str">
            <v>教育医疗服务</v>
          </cell>
          <cell r="N53" t="str">
            <v>12</v>
          </cell>
          <cell r="O53">
            <v>2</v>
          </cell>
        </row>
        <row r="54">
          <cell r="K54" t="str">
            <v>生活服务</v>
          </cell>
          <cell r="L54">
            <v>3</v>
          </cell>
          <cell r="M54" t="str">
            <v>旅游娱乐服务</v>
          </cell>
          <cell r="N54" t="str">
            <v>12</v>
          </cell>
          <cell r="O54">
            <v>3</v>
          </cell>
        </row>
        <row r="55">
          <cell r="K55" t="str">
            <v>生活服务</v>
          </cell>
          <cell r="L55">
            <v>4</v>
          </cell>
          <cell r="M55" t="str">
            <v>餐饮住宿服务</v>
          </cell>
          <cell r="N55" t="str">
            <v>12</v>
          </cell>
          <cell r="O55">
            <v>4</v>
          </cell>
        </row>
        <row r="56">
          <cell r="K56" t="str">
            <v>生活服务</v>
          </cell>
          <cell r="L56">
            <v>5</v>
          </cell>
          <cell r="M56" t="str">
            <v>居民日常服务</v>
          </cell>
          <cell r="N56" t="str">
            <v>12</v>
          </cell>
          <cell r="O56">
            <v>5</v>
          </cell>
        </row>
        <row r="57">
          <cell r="K57" t="str">
            <v>生活服务</v>
          </cell>
          <cell r="L57">
            <v>6</v>
          </cell>
          <cell r="M57" t="str">
            <v>其他生活服务</v>
          </cell>
          <cell r="N57" t="str">
            <v>12</v>
          </cell>
          <cell r="O57">
            <v>6</v>
          </cell>
        </row>
        <row r="58">
          <cell r="K58" t="str">
            <v>邮政服务</v>
          </cell>
          <cell r="L58">
            <v>1</v>
          </cell>
          <cell r="M58" t="str">
            <v>邮政普遍服务</v>
          </cell>
          <cell r="N58" t="str">
            <v>13</v>
          </cell>
          <cell r="O58">
            <v>1</v>
          </cell>
        </row>
        <row r="59">
          <cell r="K59" t="str">
            <v>邮政服务</v>
          </cell>
          <cell r="L59">
            <v>2</v>
          </cell>
          <cell r="M59" t="str">
            <v>邮政特殊业务</v>
          </cell>
          <cell r="N59" t="str">
            <v>13</v>
          </cell>
          <cell r="O59">
            <v>2</v>
          </cell>
        </row>
        <row r="60">
          <cell r="K60" t="str">
            <v>邮政服务</v>
          </cell>
          <cell r="L60">
            <v>3</v>
          </cell>
          <cell r="M60" t="str">
            <v>其他邮政业务</v>
          </cell>
          <cell r="N60" t="str">
            <v>13</v>
          </cell>
          <cell r="O60">
            <v>3</v>
          </cell>
        </row>
        <row r="61">
          <cell r="K61" t="str">
            <v>其他服务</v>
          </cell>
          <cell r="L61">
            <v>0</v>
          </cell>
          <cell r="M61" t="str">
            <v>与增值税不相关的服务</v>
          </cell>
          <cell r="N61" t="str">
            <v>00</v>
          </cell>
          <cell r="O61">
            <v>0</v>
          </cell>
        </row>
        <row r="62">
          <cell r="K62" t="str">
            <v>其他服务</v>
          </cell>
          <cell r="L62">
            <v>1</v>
          </cell>
          <cell r="M62" t="str">
            <v>其他现代服务</v>
          </cell>
          <cell r="N62" t="str">
            <v>00</v>
          </cell>
          <cell r="O62">
            <v>1</v>
          </cell>
        </row>
        <row r="63">
          <cell r="K63" t="str">
            <v>其他现代服务</v>
          </cell>
          <cell r="L63">
            <v>1</v>
          </cell>
          <cell r="M63" t="str">
            <v>其他现代服务</v>
          </cell>
          <cell r="N63" t="str">
            <v>14</v>
          </cell>
          <cell r="O63">
            <v>1</v>
          </cell>
        </row>
      </sheetData>
      <sheetData sheetId="3"/>
      <sheetData sheetId="4"/>
      <sheetData sheetId="5">
        <row r="1">
          <cell r="A1" t="str">
            <v>产品服务编号</v>
          </cell>
          <cell r="B1" t="str">
            <v>产品服务编号描述</v>
          </cell>
          <cell r="C1" t="str">
            <v>科目</v>
          </cell>
          <cell r="D1" t="str">
            <v>科目描述</v>
          </cell>
        </row>
        <row r="2">
          <cell r="A2" t="str">
            <v>DA02</v>
          </cell>
          <cell r="B2" t="str">
            <v>销售售后服务</v>
          </cell>
          <cell r="C2">
            <v>0</v>
          </cell>
        </row>
        <row r="3">
          <cell r="A3" t="str">
            <v>DA01</v>
          </cell>
          <cell r="B3" t="str">
            <v>销售叶片</v>
          </cell>
        </row>
        <row r="4">
          <cell r="A4" t="str">
            <v>DA09</v>
          </cell>
          <cell r="B4" t="str">
            <v>土地使用权转让</v>
          </cell>
        </row>
        <row r="5">
          <cell r="A5" t="str">
            <v>DA04</v>
          </cell>
          <cell r="B5" t="str">
            <v>销售材料、废旧物资及固定资产</v>
          </cell>
        </row>
        <row r="6">
          <cell r="A6" t="str">
            <v>DA05</v>
          </cell>
          <cell r="B6" t="str">
            <v>销售软件</v>
          </cell>
        </row>
        <row r="7">
          <cell r="A7" t="str">
            <v>DA06</v>
          </cell>
          <cell r="B7" t="str">
            <v>销售非专利技术</v>
          </cell>
        </row>
        <row r="8">
          <cell r="A8" t="str">
            <v>DA07</v>
          </cell>
          <cell r="B8" t="str">
            <v>销售专利技术</v>
          </cell>
        </row>
        <row r="9">
          <cell r="A9" t="str">
            <v>DA08</v>
          </cell>
          <cell r="B9" t="str">
            <v>授权使用叶片设计</v>
          </cell>
        </row>
        <row r="10">
          <cell r="A10" t="str">
            <v>DA10</v>
          </cell>
          <cell r="B10" t="str">
            <v>厂房出租</v>
          </cell>
        </row>
        <row r="11">
          <cell r="A11" t="str">
            <v>DA03</v>
          </cell>
          <cell r="B11" t="str">
            <v>销售技术服务</v>
          </cell>
        </row>
        <row r="12">
          <cell r="A12" t="str">
            <v>DA11</v>
          </cell>
          <cell r="B12" t="str">
            <v>代保管协议</v>
          </cell>
        </row>
        <row r="13">
          <cell r="A13" t="str">
            <v>DA12</v>
          </cell>
          <cell r="B13" t="str">
            <v>跨公司人员服务</v>
          </cell>
        </row>
        <row r="14">
          <cell r="A14" t="str">
            <v>DBA01001</v>
          </cell>
          <cell r="B14" t="str">
            <v>成本中心-办公用品（职能）</v>
          </cell>
          <cell r="C14">
            <v>5101011000</v>
          </cell>
          <cell r="D14" t="str">
            <v>费用-办公费</v>
          </cell>
        </row>
        <row r="15">
          <cell r="A15" t="str">
            <v>DBA01003</v>
          </cell>
          <cell r="B15" t="str">
            <v>成本中心-信息化设施</v>
          </cell>
          <cell r="C15">
            <v>5101044000</v>
          </cell>
          <cell r="D15" t="str">
            <v>费用-信息化费用</v>
          </cell>
        </row>
        <row r="16">
          <cell r="A16" t="str">
            <v>DBA01002</v>
          </cell>
          <cell r="B16" t="str">
            <v>成本中心-办公用品（生产）</v>
          </cell>
          <cell r="C16">
            <v>5101011000</v>
          </cell>
          <cell r="D16" t="str">
            <v>费用-办公费</v>
          </cell>
        </row>
        <row r="17">
          <cell r="A17" t="str">
            <v>DBA01005</v>
          </cell>
          <cell r="B17" t="str">
            <v>成本中心-图书、杂志等</v>
          </cell>
          <cell r="C17">
            <v>5101011000</v>
          </cell>
          <cell r="D17" t="str">
            <v>费用-办公费</v>
          </cell>
        </row>
        <row r="18">
          <cell r="A18" t="str">
            <v>DBA01006</v>
          </cell>
          <cell r="B18" t="str">
            <v>成本中心-展览用品-国内业务</v>
          </cell>
          <cell r="C18">
            <v>5101036000</v>
          </cell>
          <cell r="D18" t="str">
            <v>费用-展览费</v>
          </cell>
        </row>
        <row r="19">
          <cell r="A19" t="str">
            <v>DBA01007</v>
          </cell>
          <cell r="B19" t="str">
            <v>成本中心-办公家具</v>
          </cell>
          <cell r="C19">
            <v>5101011000</v>
          </cell>
          <cell r="D19" t="str">
            <v>费用-办公费</v>
          </cell>
        </row>
        <row r="20">
          <cell r="A20" t="str">
            <v>DBA01008</v>
          </cell>
          <cell r="B20" t="str">
            <v>成本中心-非货币福利-其他</v>
          </cell>
          <cell r="C20">
            <v>2211089900</v>
          </cell>
          <cell r="D20" t="str">
            <v>应付职工薪酬-非货币性福利-其他</v>
          </cell>
        </row>
        <row r="21">
          <cell r="A21" t="str">
            <v>DBA01009</v>
          </cell>
          <cell r="B21" t="str">
            <v>成本中心-非货币福利-劳保</v>
          </cell>
          <cell r="C21">
            <v>2211080100</v>
          </cell>
          <cell r="D21" t="str">
            <v>应付职工薪酬-非货币性福利-劳保用品</v>
          </cell>
        </row>
        <row r="22">
          <cell r="A22" t="str">
            <v>DBA01010</v>
          </cell>
          <cell r="B22" t="str">
            <v>成本中心-非货币福利-防暑降温</v>
          </cell>
          <cell r="C22">
            <v>2211080200</v>
          </cell>
          <cell r="D22" t="str">
            <v>应付职工薪酬-非货币性福利-防暑费用</v>
          </cell>
        </row>
        <row r="23">
          <cell r="A23" t="str">
            <v>DBB01001</v>
          </cell>
          <cell r="B23" t="str">
            <v>党组织活动-办公用品</v>
          </cell>
          <cell r="C23">
            <v>5101051000</v>
          </cell>
          <cell r="D23" t="str">
            <v>费用-党组织活动经费</v>
          </cell>
        </row>
        <row r="24">
          <cell r="A24" t="str">
            <v>DBB01002</v>
          </cell>
          <cell r="B24" t="str">
            <v>党组织活动-图书、杂志等</v>
          </cell>
          <cell r="C24">
            <v>5101051000</v>
          </cell>
          <cell r="D24" t="str">
            <v>费用-党组织活动经费</v>
          </cell>
        </row>
        <row r="25">
          <cell r="A25" t="str">
            <v>DBB01003</v>
          </cell>
          <cell r="B25" t="str">
            <v>党组织活动-活动用品</v>
          </cell>
          <cell r="C25">
            <v>5101051000</v>
          </cell>
          <cell r="D25" t="str">
            <v>费用-党组织活动经费</v>
          </cell>
        </row>
        <row r="26">
          <cell r="A26" t="str">
            <v>DBB01004</v>
          </cell>
          <cell r="B26" t="str">
            <v>团组织活动-办公用品</v>
          </cell>
          <cell r="C26">
            <v>5101068000</v>
          </cell>
          <cell r="D26" t="str">
            <v>费用-团组织活动经费</v>
          </cell>
        </row>
        <row r="27">
          <cell r="A27" t="str">
            <v>DBB01005</v>
          </cell>
          <cell r="B27" t="str">
            <v>团组织活动-图书、杂志等</v>
          </cell>
          <cell r="C27">
            <v>5101068000</v>
          </cell>
          <cell r="D27" t="str">
            <v>费用-团组织活动经费</v>
          </cell>
        </row>
        <row r="28">
          <cell r="A28" t="str">
            <v>DBB01006</v>
          </cell>
          <cell r="B28" t="str">
            <v>团组织活动-活动用品</v>
          </cell>
          <cell r="C28">
            <v>5101068000</v>
          </cell>
          <cell r="D28" t="str">
            <v>费用-团组织活动经费</v>
          </cell>
        </row>
        <row r="29">
          <cell r="A29" t="str">
            <v>DBB01007</v>
          </cell>
          <cell r="B29" t="str">
            <v>工会活动-办公用品</v>
          </cell>
          <cell r="C29">
            <v>2211070200</v>
          </cell>
          <cell r="D29" t="str">
            <v>应付职工薪酬-工会经费-工会经费支出</v>
          </cell>
        </row>
        <row r="30">
          <cell r="A30" t="str">
            <v>DBB01008</v>
          </cell>
          <cell r="B30" t="str">
            <v>工会活动-活动用品</v>
          </cell>
          <cell r="C30">
            <v>2211070200</v>
          </cell>
          <cell r="D30" t="str">
            <v>应付职工薪酬-工会经费-工会经费支出</v>
          </cell>
        </row>
        <row r="31">
          <cell r="A31" t="str">
            <v>DBB01009</v>
          </cell>
          <cell r="B31" t="str">
            <v>工会活动-员工福利</v>
          </cell>
          <cell r="C31">
            <v>2211070200</v>
          </cell>
          <cell r="D31" t="str">
            <v>应付职工薪酬-工会经费-工会经费支出</v>
          </cell>
        </row>
        <row r="32">
          <cell r="A32" t="str">
            <v>DBB01010</v>
          </cell>
          <cell r="B32" t="str">
            <v>工会活动-图书、杂志等</v>
          </cell>
          <cell r="C32">
            <v>2211070200</v>
          </cell>
          <cell r="D32" t="str">
            <v>应付职工薪酬-工会经费-工会经费支出</v>
          </cell>
        </row>
        <row r="33">
          <cell r="A33" t="str">
            <v>DBC01001</v>
          </cell>
          <cell r="B33" t="str">
            <v>安全生产-办公用品</v>
          </cell>
          <cell r="C33">
            <v>5101011000</v>
          </cell>
          <cell r="D33" t="str">
            <v>费用-办公费</v>
          </cell>
        </row>
        <row r="34">
          <cell r="A34" t="str">
            <v>DBD01001</v>
          </cell>
          <cell r="B34" t="str">
            <v>节能减排-办公用品</v>
          </cell>
          <cell r="C34">
            <v>5101011000</v>
          </cell>
          <cell r="D34" t="str">
            <v>费用-办公费</v>
          </cell>
        </row>
        <row r="35">
          <cell r="A35" t="str">
            <v>DBL01002</v>
          </cell>
          <cell r="B35" t="str">
            <v>研发订单-研发材料</v>
          </cell>
          <cell r="C35">
            <v>5301000300</v>
          </cell>
          <cell r="D35" t="str">
            <v>研发支出-材料费</v>
          </cell>
        </row>
        <row r="36">
          <cell r="A36" t="str">
            <v>DB01</v>
          </cell>
          <cell r="B36" t="str">
            <v>AB类材料</v>
          </cell>
        </row>
        <row r="37">
          <cell r="A37" t="str">
            <v>DB02</v>
          </cell>
          <cell r="B37" t="str">
            <v>C类材料</v>
          </cell>
        </row>
        <row r="38">
          <cell r="A38" t="str">
            <v>DB03</v>
          </cell>
          <cell r="B38" t="str">
            <v>工装、支架</v>
          </cell>
        </row>
        <row r="39">
          <cell r="A39" t="str">
            <v>DB04</v>
          </cell>
          <cell r="B39" t="str">
            <v>叶片采购</v>
          </cell>
        </row>
        <row r="40">
          <cell r="A40" t="str">
            <v>DC01</v>
          </cell>
          <cell r="B40" t="str">
            <v>采购固定资产</v>
          </cell>
        </row>
        <row r="41">
          <cell r="A41" t="str">
            <v>DBL01001</v>
          </cell>
          <cell r="B41" t="str">
            <v>研发订单-图书、杂志等</v>
          </cell>
          <cell r="C41">
            <v>5301001400</v>
          </cell>
          <cell r="D41" t="str">
            <v>研发支出-办公费</v>
          </cell>
        </row>
        <row r="42">
          <cell r="A42" t="str">
            <v>DC03</v>
          </cell>
          <cell r="B42" t="str">
            <v>采购专利技术</v>
          </cell>
        </row>
        <row r="43">
          <cell r="A43" t="str">
            <v>DC04</v>
          </cell>
          <cell r="B43" t="str">
            <v>采购特许权</v>
          </cell>
        </row>
        <row r="44">
          <cell r="A44" t="str">
            <v>DC02</v>
          </cell>
          <cell r="B44" t="str">
            <v>采购非专利技术</v>
          </cell>
        </row>
        <row r="45">
          <cell r="A45" t="str">
            <v>DC06</v>
          </cell>
          <cell r="B45" t="str">
            <v>土地使用权划拨</v>
          </cell>
        </row>
        <row r="46">
          <cell r="A46" t="str">
            <v>DDA10101</v>
          </cell>
          <cell r="B46" t="str">
            <v>成本中心-能源体系认证</v>
          </cell>
          <cell r="C46">
            <v>5101045000</v>
          </cell>
          <cell r="D46" t="str">
            <v>费用-认证费</v>
          </cell>
        </row>
        <row r="47">
          <cell r="A47" t="str">
            <v>DDA10102</v>
          </cell>
          <cell r="B47" t="str">
            <v>成本中心-质量管理体系认证</v>
          </cell>
          <cell r="C47">
            <v>5101045000</v>
          </cell>
          <cell r="D47" t="str">
            <v>费用-认证费</v>
          </cell>
        </row>
        <row r="48">
          <cell r="A48" t="str">
            <v>DDA10103</v>
          </cell>
          <cell r="B48" t="str">
            <v>成本中心-两化融合认证</v>
          </cell>
          <cell r="C48">
            <v>5101045000</v>
          </cell>
          <cell r="D48" t="str">
            <v>费用-认证费</v>
          </cell>
        </row>
        <row r="49">
          <cell r="A49" t="str">
            <v>DDA10104</v>
          </cell>
          <cell r="B49" t="str">
            <v>成本中心-计量器具检定费</v>
          </cell>
          <cell r="C49">
            <v>5101063000</v>
          </cell>
          <cell r="D49" t="str">
            <v>费用-检测费</v>
          </cell>
        </row>
        <row r="50">
          <cell r="A50" t="str">
            <v>DBF01001</v>
          </cell>
          <cell r="B50" t="str">
            <v>职业健康-办公用品</v>
          </cell>
          <cell r="C50">
            <v>5101011000</v>
          </cell>
          <cell r="D50" t="str">
            <v>费用-办公费</v>
          </cell>
        </row>
        <row r="51">
          <cell r="A51" t="str">
            <v>DDA10106</v>
          </cell>
          <cell r="B51" t="str">
            <v>成本中心-职业卫生检测</v>
          </cell>
          <cell r="C51">
            <v>5101063000</v>
          </cell>
          <cell r="D51" t="str">
            <v>费用-检测费</v>
          </cell>
        </row>
        <row r="52">
          <cell r="A52" t="str">
            <v>DDA10201</v>
          </cell>
          <cell r="B52" t="str">
            <v>成本中心-财务报告审计</v>
          </cell>
          <cell r="C52">
            <v>5101039001</v>
          </cell>
          <cell r="D52" t="str">
            <v>费用-中介机构服务费-审计费</v>
          </cell>
        </row>
        <row r="53">
          <cell r="A53" t="str">
            <v>DDA10202</v>
          </cell>
          <cell r="B53" t="str">
            <v>成本中心-所得税汇算清缴</v>
          </cell>
          <cell r="C53">
            <v>5101039001</v>
          </cell>
          <cell r="D53" t="str">
            <v>费用-中介机构服务费-审计费</v>
          </cell>
        </row>
        <row r="54">
          <cell r="A54" t="str">
            <v>DDA00004</v>
          </cell>
          <cell r="B54" t="str">
            <v>成本中心-协会会费（研发类)</v>
          </cell>
          <cell r="C54">
            <v>5101011000</v>
          </cell>
          <cell r="D54" t="str">
            <v>费用-办公费</v>
          </cell>
        </row>
        <row r="55">
          <cell r="A55" t="str">
            <v>DDA10204</v>
          </cell>
          <cell r="B55" t="str">
            <v>成本中心-资产评估</v>
          </cell>
          <cell r="C55">
            <v>5101039002</v>
          </cell>
          <cell r="D55" t="str">
            <v>费用-中介机构服务费-评估费</v>
          </cell>
        </row>
        <row r="56">
          <cell r="A56" t="str">
            <v>DDA10205</v>
          </cell>
          <cell r="B56" t="str">
            <v>成本中心-房地产土地评估</v>
          </cell>
          <cell r="C56">
            <v>5101039002</v>
          </cell>
          <cell r="D56" t="str">
            <v>费用-中介机构服务费-评估费</v>
          </cell>
        </row>
        <row r="57">
          <cell r="A57" t="str">
            <v>DDA03203</v>
          </cell>
          <cell r="B57" t="str">
            <v>成本中心-动产租赁-办公设备</v>
          </cell>
          <cell r="C57">
            <v>5101011000</v>
          </cell>
          <cell r="D57" t="str">
            <v>费用-办公费</v>
          </cell>
        </row>
        <row r="58">
          <cell r="A58" t="str">
            <v>DDA10302</v>
          </cell>
          <cell r="B58" t="str">
            <v>成本中心-业务管理咨询</v>
          </cell>
          <cell r="C58">
            <v>5101030000</v>
          </cell>
          <cell r="D58" t="str">
            <v>费用-咨询费</v>
          </cell>
        </row>
        <row r="59">
          <cell r="A59" t="str">
            <v>DDA10303</v>
          </cell>
          <cell r="B59" t="str">
            <v>成本中心-财税咨询</v>
          </cell>
          <cell r="C59">
            <v>5101030000</v>
          </cell>
          <cell r="D59" t="str">
            <v>费用-咨询费</v>
          </cell>
        </row>
        <row r="60">
          <cell r="A60" t="str">
            <v>DDA10304</v>
          </cell>
          <cell r="B60" t="str">
            <v>成本中心-法律咨询</v>
          </cell>
          <cell r="C60">
            <v>5101039003</v>
          </cell>
          <cell r="D60" t="str">
            <v>费用-中介机构服务费-法律费</v>
          </cell>
        </row>
        <row r="61">
          <cell r="A61" t="str">
            <v>DDA03204</v>
          </cell>
          <cell r="B61" t="str">
            <v>成本中心-动产租赁-公务用车</v>
          </cell>
          <cell r="C61">
            <v>5101043000</v>
          </cell>
          <cell r="D61" t="str">
            <v>费用-租赁费</v>
          </cell>
        </row>
        <row r="62">
          <cell r="A62" t="str">
            <v>DDA10321</v>
          </cell>
          <cell r="B62" t="str">
            <v>成本中心-招投标服务-国内销售业务</v>
          </cell>
          <cell r="C62">
            <v>5101069000</v>
          </cell>
          <cell r="D62" t="str">
            <v>费用-招投标费</v>
          </cell>
        </row>
        <row r="63">
          <cell r="A63" t="str">
            <v>DC05</v>
          </cell>
          <cell r="B63" t="str">
            <v>采购软件</v>
          </cell>
        </row>
        <row r="64">
          <cell r="A64" t="str">
            <v>DDA10308</v>
          </cell>
          <cell r="B64" t="str">
            <v>成本中心-年度服务器托管</v>
          </cell>
          <cell r="C64">
            <v>5101044000</v>
          </cell>
          <cell r="D64" t="str">
            <v>费用-信息化费用</v>
          </cell>
        </row>
        <row r="65">
          <cell r="A65" t="str">
            <v>DDA10309</v>
          </cell>
          <cell r="B65" t="str">
            <v>成本中心-诉讼服务</v>
          </cell>
          <cell r="C65">
            <v>5101037000</v>
          </cell>
          <cell r="D65" t="str">
            <v>费用-诉讼费</v>
          </cell>
        </row>
        <row r="66">
          <cell r="A66" t="str">
            <v>DDA10310</v>
          </cell>
          <cell r="B66" t="str">
            <v>成本中心-国内销售翻译</v>
          </cell>
          <cell r="C66">
            <v>5101011000</v>
          </cell>
          <cell r="D66" t="str">
            <v>费用-办公费</v>
          </cell>
        </row>
        <row r="67">
          <cell r="A67" t="str">
            <v>DDA03207</v>
          </cell>
          <cell r="B67" t="str">
            <v>成本中心-职工宿舍及配套</v>
          </cell>
          <cell r="C67">
            <v>2211020000</v>
          </cell>
          <cell r="D67" t="str">
            <v>应付职工薪酬-职工福利</v>
          </cell>
        </row>
        <row r="68">
          <cell r="A68" t="str">
            <v>DDA10312</v>
          </cell>
          <cell r="B68" t="str">
            <v>成本中心-高新技术企业辅导</v>
          </cell>
          <cell r="C68">
            <v>5101030000</v>
          </cell>
          <cell r="D68" t="str">
            <v>费用-咨询费</v>
          </cell>
        </row>
        <row r="69">
          <cell r="A69" t="str">
            <v>DDA00000</v>
          </cell>
          <cell r="B69" t="str">
            <v>成本中心-协会会费（市场类）</v>
          </cell>
          <cell r="C69">
            <v>5101057000</v>
          </cell>
          <cell r="D69" t="str">
            <v>费用-社团协会会费</v>
          </cell>
        </row>
        <row r="70">
          <cell r="A70" t="str">
            <v>DDA00003</v>
          </cell>
          <cell r="B70" t="str">
            <v>成本中心-协会会费（质量类）</v>
          </cell>
          <cell r="C70">
            <v>5101057000</v>
          </cell>
          <cell r="D70" t="str">
            <v>费用-社团协会会费</v>
          </cell>
        </row>
        <row r="71">
          <cell r="A71" t="str">
            <v>DDL10101</v>
          </cell>
          <cell r="B71" t="str">
            <v>研发订单-产品认证费</v>
          </cell>
          <cell r="C71">
            <v>5301000500</v>
          </cell>
          <cell r="D71" t="str">
            <v>研发支出-认证费</v>
          </cell>
        </row>
        <row r="72">
          <cell r="A72" t="str">
            <v>DDA01102</v>
          </cell>
          <cell r="B72" t="str">
            <v>成本中心-陆路运输-设备工装</v>
          </cell>
          <cell r="C72">
            <v>5101015000</v>
          </cell>
          <cell r="D72" t="str">
            <v>费用-运输费</v>
          </cell>
        </row>
        <row r="73">
          <cell r="A73" t="str">
            <v>DC07</v>
          </cell>
          <cell r="B73" t="str">
            <v>公司间资产调拨</v>
          </cell>
        </row>
        <row r="74">
          <cell r="A74" t="str">
            <v>DDA01104</v>
          </cell>
          <cell r="B74" t="str">
            <v>成本中心-陆路运输-支架往返风场</v>
          </cell>
          <cell r="C74">
            <v>5101015000</v>
          </cell>
          <cell r="D74" t="str">
            <v>费用-运输费</v>
          </cell>
        </row>
        <row r="75">
          <cell r="A75" t="str">
            <v>DDA01201</v>
          </cell>
          <cell r="B75" t="str">
            <v>成本中心-海运运输-生产材料</v>
          </cell>
          <cell r="C75">
            <v>5101015000</v>
          </cell>
          <cell r="D75" t="str">
            <v>费用-运输费</v>
          </cell>
        </row>
        <row r="76">
          <cell r="A76" t="str">
            <v>DDA01301</v>
          </cell>
          <cell r="B76" t="str">
            <v>成本中心-飞机票</v>
          </cell>
          <cell r="C76">
            <v>5101014000</v>
          </cell>
          <cell r="D76" t="str">
            <v>费用-差旅费</v>
          </cell>
        </row>
        <row r="77">
          <cell r="A77" t="str">
            <v>DDA01302</v>
          </cell>
          <cell r="B77" t="str">
            <v>成本中心-航空运输-生产材料</v>
          </cell>
          <cell r="C77">
            <v>5101015000</v>
          </cell>
          <cell r="D77" t="str">
            <v>费用-运输费</v>
          </cell>
        </row>
        <row r="78">
          <cell r="A78" t="str">
            <v>DDA02501</v>
          </cell>
          <cell r="B78" t="str">
            <v>成本中心-叶片搬运-100T吊车</v>
          </cell>
          <cell r="C78">
            <v>5101050000</v>
          </cell>
          <cell r="D78" t="str">
            <v>费用-吊装费</v>
          </cell>
        </row>
        <row r="79">
          <cell r="A79" t="str">
            <v>DDA02502</v>
          </cell>
          <cell r="B79" t="str">
            <v>成本中心-叶片搬运-25T吊车</v>
          </cell>
          <cell r="C79">
            <v>5101050000</v>
          </cell>
          <cell r="D79" t="str">
            <v>费用-吊装费</v>
          </cell>
        </row>
        <row r="80">
          <cell r="A80" t="str">
            <v>DDA02503</v>
          </cell>
          <cell r="B80" t="str">
            <v>成本中心-叶片搬运-50T吊车</v>
          </cell>
          <cell r="C80">
            <v>5101050000</v>
          </cell>
          <cell r="D80" t="str">
            <v>费用-吊装费</v>
          </cell>
        </row>
        <row r="81">
          <cell r="A81" t="str">
            <v>DDA02504</v>
          </cell>
          <cell r="B81" t="str">
            <v>成本中心-叶片搬运-75T吊车</v>
          </cell>
          <cell r="C81">
            <v>5101050000</v>
          </cell>
          <cell r="D81" t="str">
            <v>费用-吊装费</v>
          </cell>
        </row>
        <row r="82">
          <cell r="A82" t="str">
            <v>DDA02505</v>
          </cell>
          <cell r="B82" t="str">
            <v>成本中心-叶片搬运-8T吊车</v>
          </cell>
          <cell r="C82">
            <v>5101050000</v>
          </cell>
          <cell r="D82" t="str">
            <v>费用-吊装费</v>
          </cell>
        </row>
        <row r="83">
          <cell r="A83" t="str">
            <v>DDA02506</v>
          </cell>
          <cell r="B83" t="str">
            <v>成本中心-叶片搬运-按小时结算</v>
          </cell>
          <cell r="C83">
            <v>5101050000</v>
          </cell>
          <cell r="D83" t="str">
            <v>费用-吊装费</v>
          </cell>
        </row>
        <row r="84">
          <cell r="A84" t="str">
            <v>DDA02507</v>
          </cell>
          <cell r="B84" t="str">
            <v>成本中心-叶片搬运-按支结算</v>
          </cell>
          <cell r="C84">
            <v>5101050000</v>
          </cell>
          <cell r="D84" t="str">
            <v>费用-吊装费</v>
          </cell>
        </row>
        <row r="85">
          <cell r="A85" t="str">
            <v>DF01</v>
          </cell>
          <cell r="B85" t="str">
            <v>委托加工产品（按物料结算）</v>
          </cell>
        </row>
        <row r="86">
          <cell r="A86" t="str">
            <v>DDA02508</v>
          </cell>
          <cell r="B86" t="str">
            <v>成本中心-叶片发货吊装-100T吊车</v>
          </cell>
          <cell r="C86">
            <v>6401050000</v>
          </cell>
          <cell r="D86" t="str">
            <v>主营业务成本-装卸费</v>
          </cell>
        </row>
        <row r="87">
          <cell r="A87" t="str">
            <v>DDA02509</v>
          </cell>
          <cell r="B87" t="str">
            <v>成本中心-叶片发货吊装-25T吊车</v>
          </cell>
          <cell r="C87">
            <v>6401050000</v>
          </cell>
          <cell r="D87" t="str">
            <v>主营业务成本-装卸费</v>
          </cell>
        </row>
        <row r="88">
          <cell r="A88" t="str">
            <v>DDA02510</v>
          </cell>
          <cell r="B88" t="str">
            <v>成本中心-叶片发货吊装-50T吊车</v>
          </cell>
          <cell r="C88">
            <v>6401050000</v>
          </cell>
          <cell r="D88" t="str">
            <v>主营业务成本-装卸费</v>
          </cell>
        </row>
        <row r="89">
          <cell r="A89" t="str">
            <v>DDA02511</v>
          </cell>
          <cell r="B89" t="str">
            <v>成本中心-叶片发货吊装-75T吊车</v>
          </cell>
          <cell r="C89">
            <v>6401050000</v>
          </cell>
          <cell r="D89" t="str">
            <v>主营业务成本-装卸费</v>
          </cell>
        </row>
        <row r="90">
          <cell r="A90" t="str">
            <v>DDA02512</v>
          </cell>
          <cell r="B90" t="str">
            <v>成本中心-叶片发货吊装-8T吊车</v>
          </cell>
          <cell r="C90">
            <v>6401050000</v>
          </cell>
          <cell r="D90" t="str">
            <v>主营业务成本-装卸费</v>
          </cell>
        </row>
        <row r="91">
          <cell r="A91" t="str">
            <v>DDA02513</v>
          </cell>
          <cell r="B91" t="str">
            <v>成本中心-叶片发货吊装-按小时结算</v>
          </cell>
          <cell r="C91">
            <v>6401050000</v>
          </cell>
          <cell r="D91" t="str">
            <v>主营业务成本-装卸费</v>
          </cell>
        </row>
        <row r="92">
          <cell r="A92" t="str">
            <v>DDA02515</v>
          </cell>
          <cell r="B92" t="str">
            <v>成本中心-装卸搬运-库房</v>
          </cell>
          <cell r="C92">
            <v>5101050000</v>
          </cell>
          <cell r="D92" t="str">
            <v>费用-吊装费</v>
          </cell>
        </row>
        <row r="93">
          <cell r="A93" t="str">
            <v>DDA02601</v>
          </cell>
          <cell r="B93" t="str">
            <v>成本中心-非邮政快递费</v>
          </cell>
          <cell r="C93">
            <v>5101011000</v>
          </cell>
          <cell r="D93" t="str">
            <v>费用-办公费</v>
          </cell>
        </row>
        <row r="94">
          <cell r="A94" t="str">
            <v>DDA02602</v>
          </cell>
          <cell r="B94" t="str">
            <v>成本中心-仓储保管</v>
          </cell>
          <cell r="C94">
            <v>5101062000</v>
          </cell>
          <cell r="D94" t="str">
            <v>费用-仓储保管费</v>
          </cell>
        </row>
        <row r="95">
          <cell r="A95" t="str">
            <v>DA16</v>
          </cell>
          <cell r="B95" t="str">
            <v>提供信息化运维服务</v>
          </cell>
        </row>
        <row r="96">
          <cell r="A96" t="str">
            <v>DDA03201</v>
          </cell>
          <cell r="B96" t="str">
            <v>成本中心-动产租赁-生产设备</v>
          </cell>
          <cell r="C96">
            <v>5101043000</v>
          </cell>
          <cell r="D96" t="str">
            <v>费用-租赁费</v>
          </cell>
        </row>
        <row r="97">
          <cell r="A97" t="str">
            <v>DDA03202</v>
          </cell>
          <cell r="B97" t="str">
            <v>成本中心-不动产租赁-展位</v>
          </cell>
          <cell r="C97">
            <v>5101036000</v>
          </cell>
          <cell r="D97" t="str">
            <v>费用-展览费</v>
          </cell>
        </row>
        <row r="98">
          <cell r="A98" t="str">
            <v>DDA05301</v>
          </cell>
          <cell r="B98" t="str">
            <v>成本中心-房屋修缮-厂房</v>
          </cell>
          <cell r="C98">
            <v>5101021000</v>
          </cell>
          <cell r="D98" t="str">
            <v>费用-房屋修缮费</v>
          </cell>
        </row>
        <row r="99">
          <cell r="A99" t="str">
            <v>DDA05302</v>
          </cell>
          <cell r="B99" t="str">
            <v>成本中心-房屋修缮-库房</v>
          </cell>
          <cell r="C99">
            <v>5101021000</v>
          </cell>
          <cell r="D99" t="str">
            <v>费用-房屋修缮费</v>
          </cell>
        </row>
        <row r="100">
          <cell r="A100" t="str">
            <v>DDA03206</v>
          </cell>
          <cell r="B100" t="str">
            <v>成本中心-停车费</v>
          </cell>
          <cell r="C100">
            <v>5101043000</v>
          </cell>
          <cell r="D100" t="str">
            <v>费用-租赁费</v>
          </cell>
        </row>
        <row r="101">
          <cell r="A101" t="str">
            <v>DDA03205</v>
          </cell>
          <cell r="B101" t="str">
            <v>成本中心-不动产租赁-厂房</v>
          </cell>
          <cell r="C101">
            <v>5101043000</v>
          </cell>
          <cell r="D101" t="str">
            <v>费用-租赁费</v>
          </cell>
        </row>
        <row r="102">
          <cell r="A102" t="str">
            <v>DDA04101</v>
          </cell>
          <cell r="B102" t="str">
            <v>成本中心-电话服务</v>
          </cell>
          <cell r="C102">
            <v>5101029000</v>
          </cell>
          <cell r="D102" t="str">
            <v>费用-通讯费</v>
          </cell>
        </row>
        <row r="103">
          <cell r="A103" t="str">
            <v>DDA04201</v>
          </cell>
          <cell r="B103" t="str">
            <v>成本中心-办公区网络服务</v>
          </cell>
          <cell r="C103">
            <v>5101044000</v>
          </cell>
          <cell r="D103" t="str">
            <v>费用-信息化费用</v>
          </cell>
        </row>
        <row r="104">
          <cell r="A104" t="str">
            <v>DDA04202</v>
          </cell>
          <cell r="B104" t="str">
            <v>成本中心-视频专线</v>
          </cell>
          <cell r="C104">
            <v>5101044000</v>
          </cell>
          <cell r="D104" t="str">
            <v>费用-信息化费用</v>
          </cell>
        </row>
        <row r="105">
          <cell r="A105" t="str">
            <v>DDA04203</v>
          </cell>
          <cell r="B105" t="str">
            <v>成本中心-宿舍网络服务</v>
          </cell>
          <cell r="C105">
            <v>2211020000</v>
          </cell>
          <cell r="D105" t="str">
            <v>应付职工薪酬-职工福利</v>
          </cell>
        </row>
        <row r="106">
          <cell r="A106" t="str">
            <v>DDA05401</v>
          </cell>
          <cell r="B106" t="str">
            <v>成本中心-装饰装修</v>
          </cell>
          <cell r="C106">
            <v>5101021000</v>
          </cell>
          <cell r="D106" t="str">
            <v>费用-房屋修缮费</v>
          </cell>
        </row>
        <row r="107">
          <cell r="A107" t="str">
            <v>DDA11205</v>
          </cell>
          <cell r="B107" t="str">
            <v>成本中心-知识产权费用</v>
          </cell>
          <cell r="C107">
            <v>5101039099</v>
          </cell>
          <cell r="D107" t="str">
            <v>费用-中介机构服务费-其他</v>
          </cell>
        </row>
        <row r="108">
          <cell r="A108" t="str">
            <v>DDA05501</v>
          </cell>
          <cell r="B108" t="str">
            <v>成本中心-其他服务-绿化</v>
          </cell>
          <cell r="C108">
            <v>5101059000</v>
          </cell>
          <cell r="D108" t="str">
            <v>费用-保洁绿化费</v>
          </cell>
        </row>
        <row r="109">
          <cell r="A109" t="str">
            <v>DDA06301</v>
          </cell>
          <cell r="B109" t="str">
            <v>成本中心-财产保险</v>
          </cell>
          <cell r="C109">
            <v>5101052000</v>
          </cell>
          <cell r="D109" t="str">
            <v>费用-保险费</v>
          </cell>
        </row>
        <row r="110">
          <cell r="A110" t="str">
            <v>DDA06302</v>
          </cell>
          <cell r="B110" t="str">
            <v>成本中心-产品质量保险</v>
          </cell>
          <cell r="C110">
            <v>5101052000</v>
          </cell>
          <cell r="D110" t="str">
            <v>费用-保险费</v>
          </cell>
        </row>
        <row r="111">
          <cell r="A111" t="str">
            <v>DDA09105</v>
          </cell>
          <cell r="B111" t="str">
            <v>成本中心-文印、影视-党群</v>
          </cell>
          <cell r="C111">
            <v>5101011000</v>
          </cell>
          <cell r="D111" t="str">
            <v>费用-办公费</v>
          </cell>
        </row>
        <row r="112">
          <cell r="A112" t="str">
            <v>DDA06303</v>
          </cell>
          <cell r="B112" t="str">
            <v>成本中心-保险-雇主责任险</v>
          </cell>
          <cell r="C112">
            <v>5101052000</v>
          </cell>
          <cell r="D112" t="str">
            <v>费用-保险费</v>
          </cell>
        </row>
        <row r="113">
          <cell r="A113" t="str">
            <v>DDA06304</v>
          </cell>
          <cell r="B113" t="str">
            <v>成本中心-保险-其他人员人身保险</v>
          </cell>
          <cell r="C113">
            <v>2211089900</v>
          </cell>
          <cell r="D113" t="str">
            <v>应付职工薪酬-非货币性福利-其他</v>
          </cell>
        </row>
        <row r="114">
          <cell r="A114" t="str">
            <v>DDA07401</v>
          </cell>
          <cell r="B114" t="str">
            <v>成本中心-污水杂质清理服务</v>
          </cell>
          <cell r="C114">
            <v>5101060000</v>
          </cell>
          <cell r="D114" t="str">
            <v>费用-环保排污费</v>
          </cell>
        </row>
        <row r="115">
          <cell r="A115" t="str">
            <v>DDA08101</v>
          </cell>
          <cell r="B115" t="str">
            <v>成本中心-软件开发与测试</v>
          </cell>
          <cell r="C115">
            <v>5101044000</v>
          </cell>
          <cell r="D115" t="str">
            <v>费用-信息化费用</v>
          </cell>
        </row>
        <row r="116">
          <cell r="A116" t="str">
            <v>DDA07402</v>
          </cell>
          <cell r="B116" t="str">
            <v>成本中心-产品质量检测</v>
          </cell>
          <cell r="C116">
            <v>5101063000</v>
          </cell>
          <cell r="D116" t="str">
            <v>费用-检测费</v>
          </cell>
        </row>
        <row r="117">
          <cell r="A117" t="str">
            <v>DDA07403</v>
          </cell>
          <cell r="B117" t="str">
            <v>成本中心-材料质量检测</v>
          </cell>
          <cell r="C117">
            <v>5101063000</v>
          </cell>
          <cell r="D117" t="str">
            <v>费用-检测费</v>
          </cell>
        </row>
        <row r="118">
          <cell r="A118" t="str">
            <v>DDA08201</v>
          </cell>
          <cell r="B118" t="str">
            <v>成本中心-网站内容维护</v>
          </cell>
          <cell r="C118">
            <v>5101044000</v>
          </cell>
          <cell r="D118" t="str">
            <v>费用-信息化费用</v>
          </cell>
        </row>
        <row r="119">
          <cell r="A119" t="str">
            <v>DDA08202</v>
          </cell>
          <cell r="B119" t="str">
            <v>成本中心-数据中心，IDC服务</v>
          </cell>
          <cell r="C119">
            <v>5101044000</v>
          </cell>
          <cell r="D119" t="str">
            <v>费用-信息化费用</v>
          </cell>
        </row>
        <row r="120">
          <cell r="A120" t="str">
            <v>DDA08203</v>
          </cell>
          <cell r="B120" t="str">
            <v>成本中心-信息安全服务</v>
          </cell>
          <cell r="C120">
            <v>5101044000</v>
          </cell>
          <cell r="D120" t="str">
            <v>费用-信息化费用</v>
          </cell>
        </row>
        <row r="121">
          <cell r="A121" t="str">
            <v>DDA06305</v>
          </cell>
          <cell r="B121" t="str">
            <v>成本中心-保险-售后人员人身保险</v>
          </cell>
          <cell r="C121">
            <v>2211089900</v>
          </cell>
          <cell r="D121" t="str">
            <v>应付职工薪酬-非货币性福利-其他</v>
          </cell>
        </row>
        <row r="122">
          <cell r="A122" t="str">
            <v>DDA09101</v>
          </cell>
          <cell r="B122" t="str">
            <v>成本中心-广告设计</v>
          </cell>
          <cell r="C122">
            <v>5101041000</v>
          </cell>
          <cell r="D122" t="str">
            <v>费用-广告、宣传费</v>
          </cell>
        </row>
        <row r="123">
          <cell r="A123" t="str">
            <v>DDA09102</v>
          </cell>
          <cell r="B123" t="str">
            <v>成本中心-广告发布</v>
          </cell>
          <cell r="C123">
            <v>5101041000</v>
          </cell>
          <cell r="D123" t="str">
            <v>费用-广告、宣传费</v>
          </cell>
        </row>
        <row r="124">
          <cell r="A124" t="str">
            <v>DDA09103</v>
          </cell>
          <cell r="B124" t="str">
            <v>成本中心-宣传片制作</v>
          </cell>
          <cell r="C124">
            <v>5101041000</v>
          </cell>
          <cell r="D124" t="str">
            <v>费用-广告、宣传费</v>
          </cell>
        </row>
        <row r="125">
          <cell r="A125" t="str">
            <v>DDA03208</v>
          </cell>
          <cell r="B125" t="str">
            <v>成本中心-动产租赁-绿植</v>
          </cell>
          <cell r="C125">
            <v>5101011000</v>
          </cell>
          <cell r="D125" t="str">
            <v>费用-办公费</v>
          </cell>
        </row>
        <row r="126">
          <cell r="A126" t="str">
            <v>DDA09106</v>
          </cell>
          <cell r="B126" t="str">
            <v>成本中心-文印、影视-制造部</v>
          </cell>
          <cell r="C126">
            <v>5101011000</v>
          </cell>
          <cell r="D126" t="str">
            <v>费用-办公费</v>
          </cell>
        </row>
        <row r="127">
          <cell r="A127" t="str">
            <v>DDA09401</v>
          </cell>
          <cell r="B127" t="str">
            <v>成本中心-展台设计</v>
          </cell>
          <cell r="C127">
            <v>5101036000</v>
          </cell>
          <cell r="D127" t="str">
            <v>费用-展览费</v>
          </cell>
        </row>
        <row r="128">
          <cell r="A128" t="str">
            <v>DDA09402</v>
          </cell>
          <cell r="B128" t="str">
            <v>成本中心-展会参展</v>
          </cell>
          <cell r="C128">
            <v>5101036000</v>
          </cell>
          <cell r="D128" t="str">
            <v>费用-展览费</v>
          </cell>
        </row>
        <row r="129">
          <cell r="A129" t="str">
            <v>DDA09403</v>
          </cell>
          <cell r="B129" t="str">
            <v>成本中心-会议服务</v>
          </cell>
          <cell r="C129">
            <v>5101018000</v>
          </cell>
          <cell r="D129" t="str">
            <v>费用-会议费</v>
          </cell>
        </row>
        <row r="130">
          <cell r="A130" t="str">
            <v>DDA09404</v>
          </cell>
          <cell r="B130" t="str">
            <v>成本中心-会议服务（市场营销）</v>
          </cell>
          <cell r="C130">
            <v>5101018000</v>
          </cell>
          <cell r="D130" t="str">
            <v>费用-会议费</v>
          </cell>
        </row>
        <row r="131">
          <cell r="A131" t="str">
            <v>DDA01101</v>
          </cell>
          <cell r="B131" t="str">
            <v>成本中心-陆路运输-叶片</v>
          </cell>
          <cell r="C131">
            <v>5101015000</v>
          </cell>
          <cell r="D131" t="str">
            <v>费用-运输费</v>
          </cell>
        </row>
        <row r="132">
          <cell r="A132" t="str">
            <v>DDA09104</v>
          </cell>
          <cell r="B132" t="str">
            <v>成本中心-网站设计</v>
          </cell>
          <cell r="C132">
            <v>5101044000</v>
          </cell>
          <cell r="D132" t="str">
            <v>费用-信息化费用</v>
          </cell>
        </row>
        <row r="133">
          <cell r="A133" t="str">
            <v>DDA10206</v>
          </cell>
          <cell r="B133" t="str">
            <v>成本中心-职业技能鉴定</v>
          </cell>
          <cell r="C133">
            <v>2211060200</v>
          </cell>
          <cell r="D133" t="str">
            <v>应付职工薪酬-职工教育经费-职工教育经费</v>
          </cell>
        </row>
        <row r="134">
          <cell r="A134" t="str">
            <v>DDA10305</v>
          </cell>
          <cell r="B134" t="str">
            <v>成本中心-体系管理咨询</v>
          </cell>
          <cell r="C134">
            <v>5101030000</v>
          </cell>
          <cell r="D134" t="str">
            <v>费用-咨询费</v>
          </cell>
        </row>
        <row r="135">
          <cell r="A135" t="str">
            <v>DDA10311</v>
          </cell>
          <cell r="B135" t="str">
            <v>成本中心-人力咨询费</v>
          </cell>
          <cell r="C135">
            <v>5101030000</v>
          </cell>
          <cell r="D135" t="str">
            <v>费用-咨询费</v>
          </cell>
        </row>
        <row r="136">
          <cell r="A136" t="str">
            <v>DDA10313</v>
          </cell>
          <cell r="B136" t="str">
            <v>成本中心-党工团项目咨询</v>
          </cell>
          <cell r="C136">
            <v>5101030000</v>
          </cell>
          <cell r="D136" t="str">
            <v>费用-咨询费</v>
          </cell>
        </row>
        <row r="137">
          <cell r="A137" t="str">
            <v>DDA11101</v>
          </cell>
          <cell r="B137" t="str">
            <v>成本中心-跨公司人员服务</v>
          </cell>
          <cell r="C137">
            <v>2211110000</v>
          </cell>
          <cell r="D137" t="str">
            <v>应付职工薪酬-劳务费</v>
          </cell>
        </row>
        <row r="138">
          <cell r="A138" t="str">
            <v>DDA11201</v>
          </cell>
          <cell r="B138" t="str">
            <v>成本中心-采购报关</v>
          </cell>
          <cell r="C138">
            <v>5101034000</v>
          </cell>
          <cell r="D138" t="str">
            <v>费用-港杂费</v>
          </cell>
        </row>
        <row r="139">
          <cell r="A139" t="str">
            <v>DDA11202</v>
          </cell>
          <cell r="B139" t="str">
            <v>成本中心-销售报关</v>
          </cell>
          <cell r="C139">
            <v>5101034000</v>
          </cell>
          <cell r="D139" t="str">
            <v>费用-港杂费</v>
          </cell>
        </row>
        <row r="140">
          <cell r="A140" t="str">
            <v>DDA11203</v>
          </cell>
          <cell r="B140" t="str">
            <v>成本中心-境外个税代理服务</v>
          </cell>
          <cell r="C140">
            <v>5101039099</v>
          </cell>
          <cell r="D140" t="str">
            <v>费用-中介机构服务费-其他</v>
          </cell>
        </row>
        <row r="141">
          <cell r="A141" t="str">
            <v>DDA11204</v>
          </cell>
          <cell r="B141" t="str">
            <v>成本中心-房产中介费</v>
          </cell>
          <cell r="C141">
            <v>5101039099</v>
          </cell>
          <cell r="D141" t="str">
            <v>费用-中介机构服务费-其他</v>
          </cell>
        </row>
        <row r="142">
          <cell r="A142" t="str">
            <v>DDL11201</v>
          </cell>
          <cell r="B142" t="str">
            <v>研发订单-知识产权费用</v>
          </cell>
          <cell r="C142">
            <v>5301001300</v>
          </cell>
          <cell r="D142" t="str">
            <v>研发支出-事务费</v>
          </cell>
        </row>
        <row r="143">
          <cell r="A143" t="str">
            <v>DDA11102</v>
          </cell>
          <cell r="B143" t="str">
            <v>成本中心-物业管理费</v>
          </cell>
          <cell r="C143">
            <v>5101055000</v>
          </cell>
          <cell r="D143" t="str">
            <v>费用-物业费</v>
          </cell>
        </row>
        <row r="144">
          <cell r="A144" t="str">
            <v>DDA11103</v>
          </cell>
          <cell r="B144" t="str">
            <v>成本中心-劳务派遣服务</v>
          </cell>
          <cell r="C144">
            <v>2211110000</v>
          </cell>
          <cell r="D144" t="str">
            <v>应付职工薪酬-劳务费</v>
          </cell>
        </row>
        <row r="145">
          <cell r="A145" t="str">
            <v>DDA11104</v>
          </cell>
          <cell r="B145" t="str">
            <v>成本中心-安保服务</v>
          </cell>
          <cell r="C145">
            <v>5101055000</v>
          </cell>
          <cell r="D145" t="str">
            <v>费用-物业费</v>
          </cell>
        </row>
        <row r="146">
          <cell r="A146" t="str">
            <v>DDA11207</v>
          </cell>
          <cell r="B146" t="str">
            <v>成本中心-抚恤金代理服务</v>
          </cell>
          <cell r="C146">
            <v>5101039099</v>
          </cell>
          <cell r="D146" t="str">
            <v>费用-中介机构服务费-其他</v>
          </cell>
        </row>
        <row r="147">
          <cell r="A147" t="str">
            <v>DDA12401</v>
          </cell>
          <cell r="B147" t="str">
            <v>成本中心-职工餐费</v>
          </cell>
          <cell r="C147">
            <v>2211020000</v>
          </cell>
          <cell r="D147" t="str">
            <v>应付职工薪酬-职工福利</v>
          </cell>
        </row>
        <row r="148">
          <cell r="A148" t="str">
            <v>DDA13101</v>
          </cell>
          <cell r="B148" t="str">
            <v>成本中心-邮政快递费</v>
          </cell>
          <cell r="C148">
            <v>5101011000</v>
          </cell>
          <cell r="D148" t="str">
            <v>费用-办公费</v>
          </cell>
        </row>
        <row r="149">
          <cell r="A149" t="str">
            <v>DDA11208</v>
          </cell>
          <cell r="B149" t="str">
            <v>成本中心-社保代理服务有税率</v>
          </cell>
          <cell r="C149">
            <v>5101039099</v>
          </cell>
          <cell r="D149" t="str">
            <v>费用-中介机构服务费-其他</v>
          </cell>
        </row>
        <row r="150">
          <cell r="A150" t="str">
            <v>DDA11209</v>
          </cell>
          <cell r="B150" t="str">
            <v>成本中心-社保代理服务无税率</v>
          </cell>
          <cell r="C150">
            <v>5101039099</v>
          </cell>
          <cell r="D150" t="str">
            <v>费用-中介机构服务费-其他</v>
          </cell>
        </row>
        <row r="151">
          <cell r="A151" t="str">
            <v>DDA11301</v>
          </cell>
          <cell r="B151" t="str">
            <v>成本中心-招聘服务</v>
          </cell>
          <cell r="C151">
            <v>5101054000</v>
          </cell>
          <cell r="D151" t="str">
            <v>费用-招聘费</v>
          </cell>
        </row>
        <row r="152">
          <cell r="A152" t="str">
            <v>DDA12101</v>
          </cell>
          <cell r="B152" t="str">
            <v>成本中心-档案管理服务</v>
          </cell>
          <cell r="C152">
            <v>5101011000</v>
          </cell>
          <cell r="D152" t="str">
            <v>费用-办公费</v>
          </cell>
        </row>
        <row r="153">
          <cell r="A153" t="str">
            <v>DDA12201</v>
          </cell>
          <cell r="B153" t="str">
            <v>成本中心-教育培训服务</v>
          </cell>
          <cell r="C153">
            <v>2211060200</v>
          </cell>
          <cell r="D153" t="str">
            <v>应付职工薪酬-职工教育经费-职工教育经费</v>
          </cell>
        </row>
        <row r="154">
          <cell r="A154" t="str">
            <v>DDA12202</v>
          </cell>
          <cell r="B154" t="str">
            <v>成本中心-入职前体检</v>
          </cell>
          <cell r="C154">
            <v>2211080300</v>
          </cell>
          <cell r="D154" t="str">
            <v>应付职工薪酬-非货币性福利-职工体检</v>
          </cell>
        </row>
        <row r="155">
          <cell r="A155" t="str">
            <v>DDB03201</v>
          </cell>
          <cell r="B155" t="str">
            <v>党组织活动-租车费</v>
          </cell>
          <cell r="C155">
            <v>5101051000</v>
          </cell>
          <cell r="D155" t="str">
            <v>费用-党组织活动经费</v>
          </cell>
        </row>
        <row r="156">
          <cell r="A156" t="str">
            <v>DDB03202</v>
          </cell>
          <cell r="B156" t="str">
            <v>党组织活动-不动产租赁-活动场地</v>
          </cell>
          <cell r="C156">
            <v>5101051000</v>
          </cell>
          <cell r="D156" t="str">
            <v>费用-党组织活动经费</v>
          </cell>
        </row>
        <row r="157">
          <cell r="A157" t="str">
            <v>DDL00101</v>
          </cell>
          <cell r="B157" t="str">
            <v>研发订单-设备调试费</v>
          </cell>
          <cell r="C157">
            <v>5301000600</v>
          </cell>
          <cell r="D157" t="str">
            <v>研发支出-测试试（化）验加工费</v>
          </cell>
        </row>
        <row r="158">
          <cell r="A158" t="str">
            <v>DDB05301</v>
          </cell>
          <cell r="B158" t="str">
            <v>党组织活动-活动场所房屋修缮</v>
          </cell>
          <cell r="C158">
            <v>5101051000</v>
          </cell>
          <cell r="D158" t="str">
            <v>费用-党组织活动经费</v>
          </cell>
        </row>
        <row r="159">
          <cell r="A159" t="str">
            <v>DDB05302</v>
          </cell>
          <cell r="B159" t="str">
            <v>团组织活动-活动场所房屋修缮</v>
          </cell>
          <cell r="C159">
            <v>5101068000</v>
          </cell>
          <cell r="D159" t="str">
            <v>费用-团组织活动经费</v>
          </cell>
        </row>
        <row r="160">
          <cell r="A160" t="str">
            <v>DDB05303</v>
          </cell>
          <cell r="B160" t="str">
            <v>工会活动-活动场所房屋修缮</v>
          </cell>
          <cell r="C160">
            <v>2211070200</v>
          </cell>
          <cell r="D160" t="str">
            <v>应付职工薪酬-工会经费-工会经费支出</v>
          </cell>
        </row>
        <row r="161">
          <cell r="A161" t="str">
            <v>DDB09401</v>
          </cell>
          <cell r="B161" t="str">
            <v>党组织活动-会议服务</v>
          </cell>
          <cell r="C161">
            <v>5101051000</v>
          </cell>
          <cell r="D161" t="str">
            <v>费用-党组织活动经费</v>
          </cell>
        </row>
        <row r="162">
          <cell r="A162" t="str">
            <v>DDC10101</v>
          </cell>
          <cell r="B162" t="str">
            <v>安全生产-计量器具检定费</v>
          </cell>
          <cell r="C162">
            <v>5101063000</v>
          </cell>
          <cell r="D162" t="str">
            <v>费用-检测费</v>
          </cell>
        </row>
        <row r="163">
          <cell r="A163" t="str">
            <v>DDC10102</v>
          </cell>
          <cell r="B163" t="str">
            <v>安全生产-特种设备检定费</v>
          </cell>
          <cell r="C163">
            <v>5101063000</v>
          </cell>
          <cell r="D163" t="str">
            <v>费用-检测费</v>
          </cell>
        </row>
        <row r="164">
          <cell r="A164" t="str">
            <v>DDC10103</v>
          </cell>
          <cell r="B164" t="str">
            <v>安全生产-防雷检测</v>
          </cell>
          <cell r="C164">
            <v>5101063000</v>
          </cell>
          <cell r="D164" t="str">
            <v>费用-检测费</v>
          </cell>
        </row>
        <row r="165">
          <cell r="A165" t="str">
            <v>DDC10104</v>
          </cell>
          <cell r="B165" t="str">
            <v>安全生产-职业危害因素检测</v>
          </cell>
          <cell r="C165">
            <v>5101063000</v>
          </cell>
          <cell r="D165" t="str">
            <v>费用-检测费</v>
          </cell>
        </row>
        <row r="166">
          <cell r="A166" t="str">
            <v>DDC10301</v>
          </cell>
          <cell r="B166" t="str">
            <v>安全生产-安全评价咨询</v>
          </cell>
          <cell r="C166">
            <v>5101030000</v>
          </cell>
          <cell r="D166" t="str">
            <v>费用-咨询费</v>
          </cell>
        </row>
        <row r="167">
          <cell r="A167" t="str">
            <v>DDC10302</v>
          </cell>
          <cell r="B167" t="str">
            <v>安全生产-安全整改咨询</v>
          </cell>
          <cell r="C167">
            <v>5101030000</v>
          </cell>
          <cell r="D167" t="str">
            <v>费用-咨询费</v>
          </cell>
        </row>
        <row r="168">
          <cell r="A168" t="str">
            <v>DDC10303</v>
          </cell>
          <cell r="B168" t="str">
            <v>安全生产-消防维保</v>
          </cell>
          <cell r="C168">
            <v>5101039099</v>
          </cell>
          <cell r="D168" t="str">
            <v>费用-中介机构服务费-其他</v>
          </cell>
        </row>
        <row r="169">
          <cell r="A169" t="str">
            <v>DDC09101</v>
          </cell>
          <cell r="B169" t="str">
            <v>安全生产-文印、影视</v>
          </cell>
          <cell r="C169">
            <v>5101011000</v>
          </cell>
          <cell r="D169" t="str">
            <v>费用-办公费</v>
          </cell>
        </row>
        <row r="170">
          <cell r="A170" t="str">
            <v>DDC12201</v>
          </cell>
          <cell r="B170" t="str">
            <v>安全生产-教育培训服务</v>
          </cell>
          <cell r="C170">
            <v>2211060200</v>
          </cell>
          <cell r="D170" t="str">
            <v>应付职工薪酬-职工教育经费-职工教育经费</v>
          </cell>
        </row>
        <row r="171">
          <cell r="A171" t="str">
            <v>DDD10301</v>
          </cell>
          <cell r="B171" t="str">
            <v>节能减排-咨询服务</v>
          </cell>
          <cell r="C171">
            <v>5101030000</v>
          </cell>
          <cell r="D171" t="str">
            <v>费用-咨询费</v>
          </cell>
        </row>
        <row r="172">
          <cell r="A172" t="str">
            <v>DDD12201</v>
          </cell>
          <cell r="B172" t="str">
            <v>节能减排-教育培训服务</v>
          </cell>
          <cell r="C172">
            <v>2211060200</v>
          </cell>
          <cell r="D172" t="str">
            <v>应付职工薪酬-职工教育经费-职工教育经费</v>
          </cell>
        </row>
        <row r="173">
          <cell r="A173" t="str">
            <v>DDE10101</v>
          </cell>
          <cell r="B173" t="str">
            <v>环保与恢复-环境检测</v>
          </cell>
          <cell r="C173">
            <v>5101063000</v>
          </cell>
          <cell r="D173" t="str">
            <v>费用-检测费</v>
          </cell>
        </row>
        <row r="174">
          <cell r="A174" t="str">
            <v>DDE10201</v>
          </cell>
          <cell r="B174" t="str">
            <v>环保与恢复-环境评估费</v>
          </cell>
          <cell r="C174">
            <v>5101039002</v>
          </cell>
          <cell r="D174" t="str">
            <v>费用-中介机构服务费-评估费</v>
          </cell>
        </row>
        <row r="175">
          <cell r="A175" t="str">
            <v>DDE10301</v>
          </cell>
          <cell r="B175" t="str">
            <v>环保与恢复-环评验收</v>
          </cell>
          <cell r="C175">
            <v>5101063000</v>
          </cell>
          <cell r="D175" t="str">
            <v>费用-检测费</v>
          </cell>
        </row>
        <row r="176">
          <cell r="A176" t="str">
            <v>DDE10302</v>
          </cell>
          <cell r="B176" t="str">
            <v>环保与恢复-咨询服务</v>
          </cell>
          <cell r="C176">
            <v>5101030000</v>
          </cell>
          <cell r="D176" t="str">
            <v>费用-咨询费</v>
          </cell>
        </row>
        <row r="177">
          <cell r="A177" t="str">
            <v>DDE07401</v>
          </cell>
          <cell r="B177" t="str">
            <v>环保与恢复-固废处理</v>
          </cell>
          <cell r="C177">
            <v>5101060000</v>
          </cell>
          <cell r="D177" t="str">
            <v>费用-环保排污费</v>
          </cell>
        </row>
        <row r="178">
          <cell r="A178" t="str">
            <v>DDE07402</v>
          </cell>
          <cell r="B178" t="str">
            <v>环保与恢复-危废处理</v>
          </cell>
          <cell r="C178">
            <v>5101060000</v>
          </cell>
          <cell r="D178" t="str">
            <v>费用-环保排污费</v>
          </cell>
        </row>
        <row r="179">
          <cell r="A179" t="str">
            <v>DDE07403</v>
          </cell>
          <cell r="B179" t="str">
            <v>环保与恢复-污水处理</v>
          </cell>
          <cell r="C179">
            <v>5101060000</v>
          </cell>
          <cell r="D179" t="str">
            <v>费用-环保排污费</v>
          </cell>
        </row>
        <row r="180">
          <cell r="A180" t="str">
            <v>DDE12201</v>
          </cell>
          <cell r="B180" t="str">
            <v>环保与恢复-教育培训服务</v>
          </cell>
          <cell r="C180">
            <v>2211060200</v>
          </cell>
          <cell r="D180" t="str">
            <v>应付职工薪酬-职工教育经费-职工教育经费</v>
          </cell>
        </row>
        <row r="181">
          <cell r="A181" t="str">
            <v>DDB09402</v>
          </cell>
          <cell r="B181" t="str">
            <v>团组织活动-会议服务</v>
          </cell>
          <cell r="C181">
            <v>5101068000</v>
          </cell>
          <cell r="D181" t="str">
            <v>费用-团组织活动经费</v>
          </cell>
        </row>
        <row r="182">
          <cell r="A182" t="str">
            <v>DDB09403</v>
          </cell>
          <cell r="B182" t="str">
            <v>工会活动-会议服务</v>
          </cell>
          <cell r="C182">
            <v>2211070200</v>
          </cell>
          <cell r="D182" t="str">
            <v>应付职工薪酬-工会经费-工会经费支出</v>
          </cell>
        </row>
        <row r="183">
          <cell r="A183" t="str">
            <v>DDI07101</v>
          </cell>
          <cell r="B183" t="str">
            <v>技术订单-技术开发</v>
          </cell>
          <cell r="C183">
            <v>5101076000</v>
          </cell>
          <cell r="D183" t="str">
            <v>费用-技术服务费</v>
          </cell>
        </row>
        <row r="184">
          <cell r="A184" t="str">
            <v>DDI07401</v>
          </cell>
          <cell r="B184" t="str">
            <v>技术订单-技术咨询服务</v>
          </cell>
          <cell r="C184">
            <v>5101030000</v>
          </cell>
          <cell r="D184" t="str">
            <v>费用-咨询费</v>
          </cell>
        </row>
        <row r="185">
          <cell r="A185" t="str">
            <v>DDI07402</v>
          </cell>
          <cell r="B185" t="str">
            <v>技术订单-专业技术服务</v>
          </cell>
          <cell r="C185">
            <v>5101076000</v>
          </cell>
          <cell r="D185" t="str">
            <v>费用-技术服务费</v>
          </cell>
        </row>
        <row r="186">
          <cell r="A186" t="str">
            <v>DDA08204</v>
          </cell>
          <cell r="B186" t="str">
            <v>成本中心-信息系统实施与维护</v>
          </cell>
          <cell r="C186">
            <v>5101044000</v>
          </cell>
          <cell r="D186" t="str">
            <v>费用-信息化费用</v>
          </cell>
        </row>
        <row r="187">
          <cell r="A187" t="str">
            <v>DDI08101</v>
          </cell>
          <cell r="B187" t="str">
            <v>技术订单-软件开发与测试</v>
          </cell>
          <cell r="C187">
            <v>5101044000</v>
          </cell>
          <cell r="D187" t="str">
            <v>费用-信息化费用</v>
          </cell>
        </row>
        <row r="188">
          <cell r="A188" t="str">
            <v>DDA08401</v>
          </cell>
          <cell r="B188" t="str">
            <v>成本中心-信息系统增值服务</v>
          </cell>
          <cell r="C188">
            <v>5101044000</v>
          </cell>
          <cell r="D188" t="str">
            <v>费用-信息化费用</v>
          </cell>
        </row>
        <row r="189">
          <cell r="A189" t="str">
            <v>DDI07403</v>
          </cell>
          <cell r="B189" t="str">
            <v>技术订单-研发测试</v>
          </cell>
          <cell r="C189">
            <v>5101076000</v>
          </cell>
          <cell r="D189" t="str">
            <v>费用-技术服务费</v>
          </cell>
        </row>
        <row r="190">
          <cell r="A190" t="str">
            <v>DDI08201</v>
          </cell>
          <cell r="B190" t="str">
            <v>技术订单-网站内容维护</v>
          </cell>
          <cell r="C190">
            <v>5101044000</v>
          </cell>
          <cell r="D190" t="str">
            <v>费用-信息化费用</v>
          </cell>
        </row>
        <row r="191">
          <cell r="A191" t="str">
            <v>DDI08202</v>
          </cell>
          <cell r="B191" t="str">
            <v>技术订单-数据中心，IDC服务</v>
          </cell>
          <cell r="C191">
            <v>5101044000</v>
          </cell>
          <cell r="D191" t="str">
            <v>费用-信息化费用</v>
          </cell>
        </row>
        <row r="192">
          <cell r="A192" t="str">
            <v>DDI08203</v>
          </cell>
          <cell r="B192" t="str">
            <v>技术订单-信息安全服务</v>
          </cell>
          <cell r="C192">
            <v>5101044000</v>
          </cell>
          <cell r="D192" t="str">
            <v>费用-信息化费用</v>
          </cell>
        </row>
        <row r="193">
          <cell r="A193" t="str">
            <v>DDJ10101</v>
          </cell>
          <cell r="B193" t="str">
            <v>售后订单-平台检测</v>
          </cell>
          <cell r="C193">
            <v>5101063000</v>
          </cell>
          <cell r="D193" t="str">
            <v>费用-检测费</v>
          </cell>
        </row>
        <row r="194">
          <cell r="A194" t="str">
            <v>DDJ10102</v>
          </cell>
          <cell r="B194" t="str">
            <v>售后订单-售后服务评价体系认证</v>
          </cell>
          <cell r="C194">
            <v>5101045000</v>
          </cell>
          <cell r="D194" t="str">
            <v>费用-认证费</v>
          </cell>
        </row>
        <row r="195">
          <cell r="A195" t="str">
            <v>DDJ10301</v>
          </cell>
          <cell r="B195" t="str">
            <v>售后订单-售后翻译</v>
          </cell>
          <cell r="C195">
            <v>5101011000</v>
          </cell>
          <cell r="D195" t="str">
            <v>费用-办公费</v>
          </cell>
        </row>
        <row r="196">
          <cell r="A196" t="str">
            <v>DBC01002</v>
          </cell>
          <cell r="B196" t="str">
            <v>安全生产-消防器材</v>
          </cell>
          <cell r="C196">
            <v>5101017000</v>
          </cell>
          <cell r="D196" t="str">
            <v>费用-物料消耗</v>
          </cell>
        </row>
        <row r="197">
          <cell r="A197" t="str">
            <v>DDJ01102</v>
          </cell>
          <cell r="B197" t="str">
            <v>售后订单-陆路运输-材料工具</v>
          </cell>
          <cell r="C197">
            <v>5101015000</v>
          </cell>
          <cell r="D197" t="str">
            <v>费用-运输费</v>
          </cell>
        </row>
        <row r="198">
          <cell r="A198" t="str">
            <v>DDJ01301</v>
          </cell>
          <cell r="B198" t="str">
            <v>售后订单-飞机票</v>
          </cell>
          <cell r="C198">
            <v>5101014000</v>
          </cell>
          <cell r="D198" t="str">
            <v>费用-差旅费</v>
          </cell>
        </row>
        <row r="199">
          <cell r="A199" t="str">
            <v>DDB12201</v>
          </cell>
          <cell r="B199" t="str">
            <v>党组织活动-教育培训服务</v>
          </cell>
          <cell r="C199">
            <v>5101051000</v>
          </cell>
          <cell r="D199" t="str">
            <v>费用-党组织活动经费</v>
          </cell>
        </row>
        <row r="200">
          <cell r="A200" t="str">
            <v>DDK10101</v>
          </cell>
          <cell r="B200" t="str">
            <v>在建工程-消防检测</v>
          </cell>
          <cell r="C200">
            <v>8001040018</v>
          </cell>
          <cell r="D200" t="str">
            <v>在建工程成本-待摊支出-管理费-中介机构</v>
          </cell>
        </row>
        <row r="201">
          <cell r="A201" t="str">
            <v>DDK10201</v>
          </cell>
          <cell r="B201" t="str">
            <v>在建工程-环境评价</v>
          </cell>
          <cell r="C201">
            <v>8001040021</v>
          </cell>
          <cell r="D201" t="str">
            <v>在建工程成本-待摊支出-环评认证</v>
          </cell>
        </row>
        <row r="202">
          <cell r="A202" t="str">
            <v>DDK10202</v>
          </cell>
          <cell r="B202" t="str">
            <v>在建工程-安全评价</v>
          </cell>
          <cell r="C202">
            <v>8001040017</v>
          </cell>
          <cell r="D202" t="str">
            <v>在建工程成本-待摊支出-管理费-咨询费</v>
          </cell>
        </row>
        <row r="203">
          <cell r="A203" t="str">
            <v>DDK10203</v>
          </cell>
          <cell r="B203" t="str">
            <v>在建工程-职业健康评价</v>
          </cell>
          <cell r="C203">
            <v>8001040017</v>
          </cell>
          <cell r="D203" t="str">
            <v>在建工程成本-待摊支出-管理费-咨询费</v>
          </cell>
        </row>
        <row r="204">
          <cell r="A204" t="str">
            <v>DDK10204</v>
          </cell>
          <cell r="B204" t="str">
            <v>在建工程-工程造价咨询</v>
          </cell>
          <cell r="C204">
            <v>8001040017</v>
          </cell>
          <cell r="D204" t="str">
            <v>在建工程成本-待摊支出-管理费-咨询费</v>
          </cell>
        </row>
        <row r="205">
          <cell r="A205" t="str">
            <v>DDK10205</v>
          </cell>
          <cell r="B205" t="str">
            <v>在建工程-施工图审查</v>
          </cell>
          <cell r="C205">
            <v>8001040017</v>
          </cell>
          <cell r="D205" t="str">
            <v>在建工程成本-待摊支出-管理费-咨询费</v>
          </cell>
        </row>
        <row r="206">
          <cell r="A206" t="str">
            <v>DDK10206</v>
          </cell>
          <cell r="B206" t="str">
            <v>在建工程-建设工程监理</v>
          </cell>
          <cell r="C206">
            <v>8001040026</v>
          </cell>
          <cell r="D206" t="str">
            <v>在建工程成本-待摊支出-监理费</v>
          </cell>
        </row>
        <row r="207">
          <cell r="A207" t="str">
            <v>DDK10207</v>
          </cell>
          <cell r="B207" t="str">
            <v>在建工程-能源评估</v>
          </cell>
          <cell r="C207">
            <v>8001040017</v>
          </cell>
          <cell r="D207" t="str">
            <v>在建工程成本-待摊支出-管理费-咨询费</v>
          </cell>
        </row>
        <row r="208">
          <cell r="A208" t="str">
            <v>DDK10301</v>
          </cell>
          <cell r="B208" t="str">
            <v>在建工程-可行性研究、初步设计</v>
          </cell>
          <cell r="C208">
            <v>8001040020</v>
          </cell>
          <cell r="D208" t="str">
            <v>在建工程成本-待摊支出-可行性研究费</v>
          </cell>
        </row>
        <row r="209">
          <cell r="A209" t="str">
            <v>DDK10302</v>
          </cell>
          <cell r="B209" t="str">
            <v>在建工程-竣工决算审计</v>
          </cell>
          <cell r="C209">
            <v>8001040018</v>
          </cell>
          <cell r="D209" t="str">
            <v>在建工程成本-待摊支出-管理费-中介机构</v>
          </cell>
        </row>
        <row r="210">
          <cell r="A210" t="str">
            <v>DDK10303</v>
          </cell>
          <cell r="B210" t="str">
            <v>在建工程-造价审计</v>
          </cell>
          <cell r="C210">
            <v>8001040018</v>
          </cell>
          <cell r="D210" t="str">
            <v>在建工程成本-待摊支出-管理费-中介机构</v>
          </cell>
        </row>
        <row r="211">
          <cell r="A211" t="str">
            <v>DDK10304</v>
          </cell>
          <cell r="B211" t="str">
            <v>在建工程-建设工程项目管理</v>
          </cell>
          <cell r="C211">
            <v>8001040018</v>
          </cell>
          <cell r="D211" t="str">
            <v>在建工程成本-待摊支出-管理费-中介机构</v>
          </cell>
        </row>
        <row r="212">
          <cell r="A212" t="str">
            <v>DDK00000</v>
          </cell>
          <cell r="B212" t="str">
            <v>在建工程-城市基础设施配套费</v>
          </cell>
          <cell r="C212">
            <v>8001040027</v>
          </cell>
          <cell r="D212" t="str">
            <v>在建工程成本-待摊支出-税费</v>
          </cell>
        </row>
        <row r="213">
          <cell r="A213" t="str">
            <v>DDK00001</v>
          </cell>
          <cell r="B213" t="str">
            <v>在建工程-水土保持费</v>
          </cell>
          <cell r="C213">
            <v>8001040027</v>
          </cell>
          <cell r="D213" t="str">
            <v>在建工程成本-待摊支出-税费</v>
          </cell>
        </row>
        <row r="214">
          <cell r="A214" t="str">
            <v>DDK03201</v>
          </cell>
          <cell r="B214" t="str">
            <v>在建工程-动产租赁-租车（不含司机）</v>
          </cell>
          <cell r="C214">
            <v>8001040012</v>
          </cell>
          <cell r="D214" t="str">
            <v>在建工程成本-待摊支出-管理费-用车费</v>
          </cell>
        </row>
        <row r="215">
          <cell r="A215" t="str">
            <v>DDK05101</v>
          </cell>
          <cell r="B215" t="str">
            <v>在建工程-建筑工程施工</v>
          </cell>
          <cell r="C215">
            <v>8001020000</v>
          </cell>
          <cell r="D215" t="str">
            <v>在建工程成本-建筑款</v>
          </cell>
        </row>
        <row r="216">
          <cell r="A216" t="str">
            <v>DDK05102</v>
          </cell>
          <cell r="B216" t="str">
            <v>在建工程-临时设施费</v>
          </cell>
          <cell r="C216">
            <v>8001040024</v>
          </cell>
          <cell r="D216" t="str">
            <v>在建工程成本-待摊支出-临时设施费</v>
          </cell>
        </row>
        <row r="217">
          <cell r="A217" t="str">
            <v>DDK05201</v>
          </cell>
          <cell r="B217" t="str">
            <v>在建工程-安装服务</v>
          </cell>
          <cell r="C217">
            <v>8001030000</v>
          </cell>
          <cell r="D217" t="str">
            <v>在建工程成本-安装费</v>
          </cell>
        </row>
        <row r="218">
          <cell r="A218" t="str">
            <v>DDK05501</v>
          </cell>
          <cell r="B218" t="str">
            <v>在建工程-绿化费</v>
          </cell>
          <cell r="C218">
            <v>8001020000</v>
          </cell>
          <cell r="D218" t="str">
            <v>在建工程成本-建筑款</v>
          </cell>
        </row>
        <row r="219">
          <cell r="A219" t="str">
            <v>DDK06301</v>
          </cell>
          <cell r="B219" t="str">
            <v>在建工程-基建保险</v>
          </cell>
          <cell r="C219">
            <v>8001040018</v>
          </cell>
          <cell r="D219" t="str">
            <v>在建工程成本-待摊支出-管理费-中介机构</v>
          </cell>
        </row>
        <row r="220">
          <cell r="A220" t="str">
            <v>DDK07301</v>
          </cell>
          <cell r="B220" t="str">
            <v>在建工程-建设工程勘察</v>
          </cell>
          <cell r="C220">
            <v>8001040017</v>
          </cell>
          <cell r="D220" t="str">
            <v>在建工程成本-待摊支出-管理费-咨询费</v>
          </cell>
        </row>
        <row r="221">
          <cell r="A221" t="str">
            <v>DDK07401</v>
          </cell>
          <cell r="B221" t="str">
            <v>在建工程-测绘费</v>
          </cell>
          <cell r="C221">
            <v>8001040017</v>
          </cell>
          <cell r="D221" t="str">
            <v>在建工程成本-待摊支出-管理费-咨询费</v>
          </cell>
        </row>
        <row r="222">
          <cell r="A222" t="str">
            <v>DDK09101</v>
          </cell>
          <cell r="B222" t="str">
            <v>在建工程-建设工程施工图设计</v>
          </cell>
          <cell r="C222">
            <v>8001040018</v>
          </cell>
          <cell r="D222" t="str">
            <v>在建工程成本-待摊支出-管理费-中介机构</v>
          </cell>
        </row>
        <row r="223">
          <cell r="A223" t="str">
            <v>DDK09102</v>
          </cell>
          <cell r="B223" t="str">
            <v>在建工程-资料装订</v>
          </cell>
          <cell r="C223">
            <v>8001040010</v>
          </cell>
          <cell r="D223" t="str">
            <v>在建工程成本-待摊支出-管理费-办公费</v>
          </cell>
        </row>
        <row r="224">
          <cell r="A224" t="str">
            <v>DDK11201</v>
          </cell>
          <cell r="B224" t="str">
            <v>在建工程-招标代理</v>
          </cell>
          <cell r="C224">
            <v>8001040018</v>
          </cell>
          <cell r="D224" t="str">
            <v>在建工程成本-待摊支出-管理费-中介机构</v>
          </cell>
        </row>
        <row r="225">
          <cell r="A225" t="str">
            <v>DDM01101</v>
          </cell>
          <cell r="B225" t="str">
            <v>销售结算-陆路运输-材料/叶片</v>
          </cell>
          <cell r="C225">
            <v>5101015000</v>
          </cell>
          <cell r="D225" t="str">
            <v>费用-运输费</v>
          </cell>
        </row>
        <row r="226">
          <cell r="A226" t="str">
            <v>DDL10102</v>
          </cell>
          <cell r="B226" t="str">
            <v>研发订单-研发认证费</v>
          </cell>
          <cell r="C226">
            <v>5301000500</v>
          </cell>
          <cell r="D226" t="str">
            <v>研发支出-认证费</v>
          </cell>
        </row>
        <row r="227">
          <cell r="A227" t="str">
            <v>DDL10302</v>
          </cell>
          <cell r="B227" t="str">
            <v>研发订单-国际合作与交流</v>
          </cell>
          <cell r="C227">
            <v>5301001200</v>
          </cell>
          <cell r="D227" t="str">
            <v>研发支出-国际合作与交流费</v>
          </cell>
        </row>
        <row r="228">
          <cell r="A228" t="str">
            <v>DDL10304</v>
          </cell>
          <cell r="B228" t="str">
            <v>研发订单-研发项目评审验收</v>
          </cell>
          <cell r="C228">
            <v>5301002100</v>
          </cell>
          <cell r="D228" t="str">
            <v>研发支出-研发成果论证、评审、验收费</v>
          </cell>
        </row>
        <row r="229">
          <cell r="A229" t="str">
            <v>DDL10305</v>
          </cell>
          <cell r="B229" t="str">
            <v>研发订单-数据库年费</v>
          </cell>
          <cell r="C229">
            <v>5301001300</v>
          </cell>
          <cell r="D229" t="str">
            <v>研发支出-事务费</v>
          </cell>
        </row>
        <row r="230">
          <cell r="A230" t="str">
            <v>DDL10307</v>
          </cell>
          <cell r="B230" t="str">
            <v>研发订单-研发翻译</v>
          </cell>
          <cell r="C230">
            <v>5301001400</v>
          </cell>
          <cell r="D230" t="str">
            <v>研发支出-办公费</v>
          </cell>
        </row>
        <row r="231">
          <cell r="A231" t="str">
            <v>DDL10308</v>
          </cell>
          <cell r="B231" t="str">
            <v>研发订单-法律咨询</v>
          </cell>
          <cell r="C231">
            <v>5301001600</v>
          </cell>
          <cell r="D231" t="str">
            <v>研发支出-专家咨询费</v>
          </cell>
        </row>
        <row r="232">
          <cell r="A232" t="str">
            <v>DDL00001</v>
          </cell>
          <cell r="B232" t="str">
            <v>研发订单-会费</v>
          </cell>
          <cell r="C232">
            <v>5301001400</v>
          </cell>
          <cell r="D232" t="str">
            <v>研发支出-办公费</v>
          </cell>
        </row>
        <row r="233">
          <cell r="A233" t="str">
            <v>DDL01102</v>
          </cell>
          <cell r="B233" t="str">
            <v>研发订单-陆路运输-材料成本</v>
          </cell>
          <cell r="C233">
            <v>5301000300</v>
          </cell>
          <cell r="D233" t="str">
            <v>研发支出-材料费</v>
          </cell>
        </row>
        <row r="234">
          <cell r="A234" t="str">
            <v>DDL02501</v>
          </cell>
          <cell r="B234" t="str">
            <v>研发订单-装卸搬运</v>
          </cell>
          <cell r="C234">
            <v>5301000600</v>
          </cell>
          <cell r="D234" t="str">
            <v>研发支出-测试试（化）验加工费</v>
          </cell>
        </row>
        <row r="235">
          <cell r="A235" t="str">
            <v>DDJ03201</v>
          </cell>
          <cell r="B235" t="str">
            <v>售后订单-动产租赁-售后设备</v>
          </cell>
          <cell r="C235">
            <v>5101043000</v>
          </cell>
          <cell r="D235" t="str">
            <v>费用-租赁费</v>
          </cell>
        </row>
        <row r="236">
          <cell r="A236" t="str">
            <v>DDL03202</v>
          </cell>
          <cell r="B236" t="str">
            <v>研发订单-动产租赁-研发设备</v>
          </cell>
          <cell r="C236">
            <v>5301001900</v>
          </cell>
          <cell r="D236" t="str">
            <v>研发支出-研发设备租赁费</v>
          </cell>
        </row>
        <row r="237">
          <cell r="A237" t="str">
            <v>DDL03203</v>
          </cell>
          <cell r="B237" t="str">
            <v>研发订单-动产租赁-租车（不含司机）</v>
          </cell>
          <cell r="C237">
            <v>5301001000</v>
          </cell>
          <cell r="D237" t="str">
            <v>研发支出-用车费</v>
          </cell>
        </row>
        <row r="238">
          <cell r="A238" t="str">
            <v>DDL07101</v>
          </cell>
          <cell r="B238" t="str">
            <v>研发订单-委托技术开发</v>
          </cell>
          <cell r="C238">
            <v>5301000700</v>
          </cell>
          <cell r="D238" t="str">
            <v>研发支出-委外研发费</v>
          </cell>
        </row>
        <row r="239">
          <cell r="A239" t="str">
            <v>DDL07401</v>
          </cell>
          <cell r="B239" t="str">
            <v>研发订单-技术咨询服务</v>
          </cell>
          <cell r="C239">
            <v>5301001600</v>
          </cell>
          <cell r="D239" t="str">
            <v>研发支出-专家咨询费</v>
          </cell>
        </row>
        <row r="240">
          <cell r="A240" t="str">
            <v>DDL07402</v>
          </cell>
          <cell r="B240" t="str">
            <v>研发订单-固废处理</v>
          </cell>
          <cell r="C240">
            <v>5301000600</v>
          </cell>
          <cell r="D240" t="str">
            <v>研发支出-测试试（化）验加工费</v>
          </cell>
        </row>
        <row r="241">
          <cell r="A241" t="str">
            <v>DDL07403</v>
          </cell>
          <cell r="B241" t="str">
            <v>研发订单-研发设计</v>
          </cell>
          <cell r="C241">
            <v>5301000400</v>
          </cell>
          <cell r="D241" t="str">
            <v>研发支出-设计费</v>
          </cell>
        </row>
        <row r="242">
          <cell r="A242" t="str">
            <v>DDI08204</v>
          </cell>
          <cell r="B242" t="str">
            <v>技术订单-信息系统实施与维护</v>
          </cell>
          <cell r="C242">
            <v>5101044000</v>
          </cell>
          <cell r="D242" t="str">
            <v>费用-信息化费用</v>
          </cell>
        </row>
        <row r="243">
          <cell r="A243" t="str">
            <v>DDL09101</v>
          </cell>
          <cell r="B243" t="str">
            <v>研发订单-资料装订</v>
          </cell>
          <cell r="C243">
            <v>5301001400</v>
          </cell>
          <cell r="D243" t="str">
            <v>研发支出-办公费</v>
          </cell>
        </row>
        <row r="244">
          <cell r="A244" t="str">
            <v>DDL09401</v>
          </cell>
          <cell r="B244" t="str">
            <v>研发订单-会议服务</v>
          </cell>
          <cell r="C244">
            <v>5301001100</v>
          </cell>
          <cell r="D244" t="str">
            <v>研发支出-会议费</v>
          </cell>
        </row>
        <row r="245">
          <cell r="A245" t="str">
            <v>DDB12202</v>
          </cell>
          <cell r="B245" t="str">
            <v>团组织活动-教育培训服务</v>
          </cell>
          <cell r="C245">
            <v>5101068000</v>
          </cell>
          <cell r="D245" t="str">
            <v>费用-团组织活动经费</v>
          </cell>
        </row>
        <row r="246">
          <cell r="A246" t="str">
            <v>DDC00001</v>
          </cell>
          <cell r="B246" t="str">
            <v>安全生产-协会会费（安全类）</v>
          </cell>
          <cell r="C246">
            <v>5101057000</v>
          </cell>
          <cell r="D246" t="str">
            <v>费用-社团协会会费</v>
          </cell>
        </row>
        <row r="247">
          <cell r="A247" t="str">
            <v>DDI08401</v>
          </cell>
          <cell r="B247" t="str">
            <v>技术订单-信息系统增值服务</v>
          </cell>
          <cell r="C247">
            <v>5101044000</v>
          </cell>
          <cell r="D247" t="str">
            <v>费用-信息化费用</v>
          </cell>
        </row>
        <row r="248">
          <cell r="A248" t="str">
            <v>DDM01102</v>
          </cell>
          <cell r="B248" t="str">
            <v>销售结算-陆路运输-设备工装</v>
          </cell>
          <cell r="C248">
            <v>5101015000</v>
          </cell>
          <cell r="D248" t="str">
            <v>费用-运输费</v>
          </cell>
        </row>
        <row r="249">
          <cell r="A249" t="str">
            <v>DDM01201</v>
          </cell>
          <cell r="B249" t="str">
            <v>销售结算-海运运输-生产材料</v>
          </cell>
          <cell r="C249">
            <v>5101015000</v>
          </cell>
          <cell r="D249" t="str">
            <v>费用-运输费</v>
          </cell>
        </row>
        <row r="250">
          <cell r="A250" t="str">
            <v>DDM01301</v>
          </cell>
          <cell r="B250" t="str">
            <v>销售结算-飞机票</v>
          </cell>
          <cell r="C250">
            <v>5101014000</v>
          </cell>
          <cell r="D250" t="str">
            <v>费用-差旅费</v>
          </cell>
        </row>
        <row r="251">
          <cell r="A251" t="str">
            <v>DDM01302</v>
          </cell>
          <cell r="B251" t="str">
            <v>销售结算-航空运输-生产材料</v>
          </cell>
          <cell r="C251">
            <v>5101015000</v>
          </cell>
          <cell r="D251" t="str">
            <v>费用-运输费</v>
          </cell>
        </row>
        <row r="252">
          <cell r="A252" t="str">
            <v>DDM02501</v>
          </cell>
          <cell r="B252" t="str">
            <v>销售结算-叶片搬运-100T吊车</v>
          </cell>
          <cell r="C252">
            <v>5101050000</v>
          </cell>
          <cell r="D252" t="str">
            <v>费用-吊装费</v>
          </cell>
        </row>
        <row r="253">
          <cell r="A253" t="str">
            <v>DDM02502</v>
          </cell>
          <cell r="B253" t="str">
            <v>销售结算-叶片搬运-25T吊车</v>
          </cell>
          <cell r="C253">
            <v>5101050000</v>
          </cell>
          <cell r="D253" t="str">
            <v>费用-吊装费</v>
          </cell>
        </row>
        <row r="254">
          <cell r="A254" t="str">
            <v>DDM02503</v>
          </cell>
          <cell r="B254" t="str">
            <v>销售结算-叶片搬运-50T吊车</v>
          </cell>
          <cell r="C254">
            <v>5101050000</v>
          </cell>
          <cell r="D254" t="str">
            <v>费用-吊装费</v>
          </cell>
        </row>
        <row r="255">
          <cell r="A255" t="str">
            <v>DDM02504</v>
          </cell>
          <cell r="B255" t="str">
            <v>销售结算-叶片搬运-75T吊车</v>
          </cell>
          <cell r="C255">
            <v>5101050000</v>
          </cell>
          <cell r="D255" t="str">
            <v>费用-吊装费</v>
          </cell>
        </row>
        <row r="256">
          <cell r="A256" t="str">
            <v>DDM02505</v>
          </cell>
          <cell r="B256" t="str">
            <v>销售结算-叶片搬运-8T吊车</v>
          </cell>
          <cell r="C256">
            <v>5101050000</v>
          </cell>
          <cell r="D256" t="str">
            <v>费用-吊装费</v>
          </cell>
        </row>
        <row r="257">
          <cell r="A257" t="str">
            <v>DDM02506</v>
          </cell>
          <cell r="B257" t="str">
            <v>销售结算-叶片搬运-按小时结算</v>
          </cell>
          <cell r="C257">
            <v>5101050000</v>
          </cell>
          <cell r="D257" t="str">
            <v>费用-吊装费</v>
          </cell>
        </row>
        <row r="258">
          <cell r="A258" t="str">
            <v>DDM02507</v>
          </cell>
          <cell r="B258" t="str">
            <v>销售结算-叶片搬运-按支结算</v>
          </cell>
          <cell r="C258">
            <v>5101050000</v>
          </cell>
          <cell r="D258" t="str">
            <v>费用-吊装费</v>
          </cell>
        </row>
        <row r="259">
          <cell r="A259" t="str">
            <v>DDM02508</v>
          </cell>
          <cell r="B259" t="str">
            <v>销售结算-叶片发货吊装-100T吊车</v>
          </cell>
          <cell r="C259">
            <v>5101050000</v>
          </cell>
          <cell r="D259" t="str">
            <v>费用-吊装费</v>
          </cell>
        </row>
        <row r="260">
          <cell r="A260" t="str">
            <v>DDM02509</v>
          </cell>
          <cell r="B260" t="str">
            <v>销售结算-叶片发货吊装-25T吊车</v>
          </cell>
          <cell r="C260">
            <v>5101050000</v>
          </cell>
          <cell r="D260" t="str">
            <v>费用-吊装费</v>
          </cell>
        </row>
        <row r="261">
          <cell r="A261" t="str">
            <v>DDM02510</v>
          </cell>
          <cell r="B261" t="str">
            <v>销售结算-叶片发货吊装-50T吊车</v>
          </cell>
          <cell r="C261">
            <v>5101050000</v>
          </cell>
          <cell r="D261" t="str">
            <v>费用-吊装费</v>
          </cell>
        </row>
        <row r="262">
          <cell r="A262" t="str">
            <v>DDM02511</v>
          </cell>
          <cell r="B262" t="str">
            <v>销售结算-叶片发货吊装-75T吊车</v>
          </cell>
          <cell r="C262">
            <v>5101050000</v>
          </cell>
          <cell r="D262" t="str">
            <v>费用-吊装费</v>
          </cell>
        </row>
        <row r="263">
          <cell r="A263" t="str">
            <v>DDM02512</v>
          </cell>
          <cell r="B263" t="str">
            <v>销售结算-叶片发货吊装-8T吊车</v>
          </cell>
          <cell r="C263">
            <v>5101050000</v>
          </cell>
          <cell r="D263" t="str">
            <v>费用-吊装费</v>
          </cell>
        </row>
        <row r="264">
          <cell r="A264" t="str">
            <v>DDM02513</v>
          </cell>
          <cell r="B264" t="str">
            <v>销售结算-叶片发货吊装-按小时结算</v>
          </cell>
          <cell r="C264">
            <v>5101050000</v>
          </cell>
          <cell r="D264" t="str">
            <v>费用-吊装费</v>
          </cell>
        </row>
        <row r="265">
          <cell r="A265" t="str">
            <v>DDM02514</v>
          </cell>
          <cell r="B265" t="str">
            <v>销售结算-叶片发货吊装-按支结算</v>
          </cell>
          <cell r="C265">
            <v>5101050000</v>
          </cell>
          <cell r="D265" t="str">
            <v>费用-吊装费</v>
          </cell>
        </row>
        <row r="266">
          <cell r="A266" t="str">
            <v>DDM02515</v>
          </cell>
          <cell r="B266" t="str">
            <v>销售结算-材料装卸搬运</v>
          </cell>
          <cell r="C266">
            <v>5101050000</v>
          </cell>
          <cell r="D266" t="str">
            <v>费用-吊装费</v>
          </cell>
        </row>
        <row r="267">
          <cell r="A267" t="str">
            <v>DDA08403</v>
          </cell>
          <cell r="B267" t="str">
            <v>成本中心-信息服务费（采购类）</v>
          </cell>
          <cell r="C267">
            <v>5101011000</v>
          </cell>
          <cell r="D267" t="str">
            <v>费用-办公费</v>
          </cell>
        </row>
        <row r="268">
          <cell r="A268" t="str">
            <v>DDM02601</v>
          </cell>
          <cell r="B268" t="str">
            <v>销售结算-非邮政快递费</v>
          </cell>
          <cell r="C268">
            <v>5101011000</v>
          </cell>
          <cell r="D268" t="str">
            <v>费用-办公费</v>
          </cell>
        </row>
        <row r="269">
          <cell r="A269" t="str">
            <v>DDL07404</v>
          </cell>
          <cell r="B269" t="str">
            <v>研发订单-研发测试</v>
          </cell>
          <cell r="C269">
            <v>5301000600</v>
          </cell>
          <cell r="D269" t="str">
            <v>研发支出-测试试（化）验加工费</v>
          </cell>
        </row>
        <row r="270">
          <cell r="A270" t="str">
            <v>DDM03201</v>
          </cell>
          <cell r="B270" t="str">
            <v>销售结算-动产租赁-生产设备</v>
          </cell>
          <cell r="C270">
            <v>5101043000</v>
          </cell>
          <cell r="D270" t="str">
            <v>费用-租赁费</v>
          </cell>
        </row>
        <row r="271">
          <cell r="A271" t="str">
            <v>DDB12203</v>
          </cell>
          <cell r="B271" t="str">
            <v>工会活动-教育培训服务</v>
          </cell>
          <cell r="C271">
            <v>2211070200</v>
          </cell>
          <cell r="D271" t="str">
            <v>应付职工薪酬-工会经费-工会经费支出</v>
          </cell>
        </row>
        <row r="272">
          <cell r="A272" t="str">
            <v>DDB12601</v>
          </cell>
          <cell r="B272" t="str">
            <v>工会活动-文体活动服务</v>
          </cell>
          <cell r="C272">
            <v>2211070200</v>
          </cell>
          <cell r="D272" t="str">
            <v>应付职工薪酬-工会经费-工会经费支出</v>
          </cell>
        </row>
        <row r="273">
          <cell r="A273" t="str">
            <v>DDM02602</v>
          </cell>
          <cell r="B273" t="str">
            <v>销售结算-仓储保管</v>
          </cell>
          <cell r="C273">
            <v>5101062000</v>
          </cell>
          <cell r="D273" t="str">
            <v>费用-仓储保管费</v>
          </cell>
        </row>
        <row r="274">
          <cell r="A274" t="str">
            <v>DDF12201</v>
          </cell>
          <cell r="B274" t="str">
            <v>职业健康-教育培训服务</v>
          </cell>
          <cell r="C274">
            <v>2211060200</v>
          </cell>
          <cell r="D274" t="str">
            <v>应付职工薪酬-职工教育经费-职工教育经费</v>
          </cell>
        </row>
        <row r="275">
          <cell r="A275" t="str">
            <v>DDM07401</v>
          </cell>
          <cell r="B275" t="str">
            <v>销售结算-研发测试</v>
          </cell>
          <cell r="C275">
            <v>5101076000</v>
          </cell>
          <cell r="D275" t="str">
            <v>费用-技术服务费</v>
          </cell>
        </row>
        <row r="276">
          <cell r="A276" t="str">
            <v>DEA01001</v>
          </cell>
          <cell r="B276" t="str">
            <v>成本中心-水费</v>
          </cell>
          <cell r="C276">
            <v>5101022000</v>
          </cell>
          <cell r="D276" t="str">
            <v>费用-水费</v>
          </cell>
        </row>
        <row r="277">
          <cell r="A277" t="str">
            <v>DEA02001</v>
          </cell>
          <cell r="B277" t="str">
            <v>成本中心-电费-电费调整相关</v>
          </cell>
          <cell r="C277">
            <v>5101023000</v>
          </cell>
          <cell r="D277" t="str">
            <v>费用-电费</v>
          </cell>
        </row>
        <row r="278">
          <cell r="A278" t="str">
            <v>DEA01002</v>
          </cell>
          <cell r="B278" t="str">
            <v>成本中心-水费（宿舍）</v>
          </cell>
          <cell r="C278">
            <v>5101022000</v>
          </cell>
          <cell r="D278" t="str">
            <v>费用-水费</v>
          </cell>
        </row>
        <row r="279">
          <cell r="A279" t="str">
            <v>DEA03001</v>
          </cell>
          <cell r="B279" t="str">
            <v>成本中心-气费-固化炉</v>
          </cell>
          <cell r="C279">
            <v>5101024000</v>
          </cell>
          <cell r="D279" t="str">
            <v>费用-气费</v>
          </cell>
        </row>
        <row r="280">
          <cell r="A280" t="str">
            <v>DEA03002</v>
          </cell>
          <cell r="B280" t="str">
            <v>成本中心-气费-天然气</v>
          </cell>
          <cell r="C280">
            <v>5101024000</v>
          </cell>
          <cell r="D280" t="str">
            <v>费用-气费</v>
          </cell>
        </row>
        <row r="281">
          <cell r="A281" t="str">
            <v>DEA03003</v>
          </cell>
          <cell r="B281" t="str">
            <v>成本中心-气费-蒸汽</v>
          </cell>
          <cell r="C281">
            <v>5101024000</v>
          </cell>
          <cell r="D281" t="str">
            <v>费用-气费</v>
          </cell>
        </row>
        <row r="282">
          <cell r="A282" t="str">
            <v>DEA03004</v>
          </cell>
          <cell r="B282" t="str">
            <v>成本中心-气费-暖气</v>
          </cell>
          <cell r="C282">
            <v>5101024000</v>
          </cell>
          <cell r="D282" t="str">
            <v>费用-气费</v>
          </cell>
        </row>
        <row r="283">
          <cell r="A283" t="str">
            <v>DEA02002</v>
          </cell>
          <cell r="B283" t="str">
            <v>成本中心-电费-电量相关</v>
          </cell>
          <cell r="C283">
            <v>5101023000</v>
          </cell>
          <cell r="D283" t="str">
            <v>费用-电费</v>
          </cell>
        </row>
        <row r="284">
          <cell r="A284" t="str">
            <v>DEM02001</v>
          </cell>
          <cell r="B284" t="str">
            <v>销售结算-电费-电费调整相关</v>
          </cell>
          <cell r="C284">
            <v>5101023000</v>
          </cell>
          <cell r="D284" t="str">
            <v>费用-电费</v>
          </cell>
        </row>
        <row r="285">
          <cell r="A285" t="str">
            <v>DEM01001</v>
          </cell>
          <cell r="B285" t="str">
            <v>销售结算-水费</v>
          </cell>
          <cell r="C285">
            <v>5101022000</v>
          </cell>
          <cell r="D285" t="str">
            <v>费用-水费</v>
          </cell>
        </row>
        <row r="286">
          <cell r="A286" t="str">
            <v>DEM03001</v>
          </cell>
          <cell r="B286" t="str">
            <v>销售结算-气费-固化炉</v>
          </cell>
          <cell r="C286">
            <v>5101024000</v>
          </cell>
          <cell r="D286" t="str">
            <v>费用-气费</v>
          </cell>
        </row>
        <row r="287">
          <cell r="A287" t="str">
            <v>DEM03002</v>
          </cell>
          <cell r="B287" t="str">
            <v>销售结算-气费-天然气</v>
          </cell>
          <cell r="C287">
            <v>5101024000</v>
          </cell>
          <cell r="D287" t="str">
            <v>费用-气费</v>
          </cell>
        </row>
        <row r="288">
          <cell r="A288" t="str">
            <v>DEM03003</v>
          </cell>
          <cell r="B288" t="str">
            <v>销售结算-气费-蒸汽</v>
          </cell>
          <cell r="C288">
            <v>5101024000</v>
          </cell>
          <cell r="D288" t="str">
            <v>费用-气费</v>
          </cell>
        </row>
        <row r="289">
          <cell r="A289" t="str">
            <v>DEM03004</v>
          </cell>
          <cell r="B289" t="str">
            <v>销售结算-气费-暖气</v>
          </cell>
          <cell r="C289">
            <v>5101024000</v>
          </cell>
          <cell r="D289" t="str">
            <v>费用-气费</v>
          </cell>
        </row>
        <row r="290">
          <cell r="A290" t="str">
            <v>DFA01001</v>
          </cell>
          <cell r="B290" t="str">
            <v>成本中心-办公设备维修</v>
          </cell>
          <cell r="C290">
            <v>5101011000</v>
          </cell>
          <cell r="D290" t="str">
            <v>费用-办公费</v>
          </cell>
        </row>
        <row r="291">
          <cell r="A291" t="str">
            <v>DDA14101</v>
          </cell>
          <cell r="B291" t="str">
            <v>成本中心-设备维保</v>
          </cell>
          <cell r="C291">
            <v>5101019000</v>
          </cell>
          <cell r="D291" t="str">
            <v>费用-机械修理费</v>
          </cell>
        </row>
        <row r="292">
          <cell r="A292" t="str">
            <v>DFA01004</v>
          </cell>
          <cell r="B292" t="str">
            <v>成本中心-委托加工费（按工时结算）</v>
          </cell>
          <cell r="C292">
            <v>5101061000</v>
          </cell>
          <cell r="D292" t="str">
            <v>费用-加工费</v>
          </cell>
        </row>
        <row r="293">
          <cell r="A293" t="str">
            <v>DC08</v>
          </cell>
          <cell r="B293" t="str">
            <v>固定资产运输费</v>
          </cell>
        </row>
        <row r="294">
          <cell r="A294" t="str">
            <v>DFH01001</v>
          </cell>
          <cell r="B294" t="str">
            <v>PM订单-设备维修</v>
          </cell>
          <cell r="C294">
            <v>5101019000</v>
          </cell>
          <cell r="D294" t="str">
            <v>费用-机械修理费</v>
          </cell>
        </row>
        <row r="295">
          <cell r="A295" t="str">
            <v>DFJ01001</v>
          </cell>
          <cell r="B295" t="str">
            <v>售后订单-叶片维修</v>
          </cell>
          <cell r="C295">
            <v>5101079000</v>
          </cell>
          <cell r="D295" t="str">
            <v>费用-外协费</v>
          </cell>
        </row>
        <row r="296">
          <cell r="A296" t="str">
            <v>DDA01103</v>
          </cell>
          <cell r="B296" t="str">
            <v>成本中心-通勤车</v>
          </cell>
          <cell r="C296">
            <v>2211089900</v>
          </cell>
          <cell r="D296" t="str">
            <v>应付职工薪酬-非货币性福利-其他</v>
          </cell>
        </row>
        <row r="297">
          <cell r="A297" t="str">
            <v>DFL01001</v>
          </cell>
          <cell r="B297" t="str">
            <v>研发订单-委托加工产品</v>
          </cell>
          <cell r="C297">
            <v>5301000600</v>
          </cell>
          <cell r="D297" t="str">
            <v>研发支出-测试试（化）验加工费</v>
          </cell>
        </row>
        <row r="298">
          <cell r="A298" t="str">
            <v>DDA02514</v>
          </cell>
          <cell r="B298" t="str">
            <v>成本中心-叶片发货吊装-按支结算</v>
          </cell>
          <cell r="C298">
            <v>6401050000</v>
          </cell>
          <cell r="D298" t="str">
            <v>主营业务成本-装卸费</v>
          </cell>
        </row>
        <row r="299">
          <cell r="A299" t="str">
            <v>DDF12202</v>
          </cell>
          <cell r="B299" t="str">
            <v>职业健康-岗中/离职体检</v>
          </cell>
          <cell r="C299">
            <v>2211080300</v>
          </cell>
          <cell r="D299" t="str">
            <v>应付职工薪酬-非货币性福利-职工体检</v>
          </cell>
        </row>
        <row r="300">
          <cell r="A300" t="str">
            <v>DDA10107</v>
          </cell>
          <cell r="B300" t="str">
            <v>成本中心-工厂认证</v>
          </cell>
          <cell r="C300">
            <v>5101045000</v>
          </cell>
          <cell r="D300" t="str">
            <v>费用-认证费</v>
          </cell>
        </row>
        <row r="301">
          <cell r="A301" t="str">
            <v>DG01</v>
          </cell>
          <cell r="B301" t="str">
            <v>融资业务-贷款</v>
          </cell>
        </row>
        <row r="302">
          <cell r="A302" t="str">
            <v>DH01</v>
          </cell>
          <cell r="B302" t="str">
            <v>投资业务-资产划转</v>
          </cell>
        </row>
        <row r="303">
          <cell r="A303" t="str">
            <v>DEM02002</v>
          </cell>
          <cell r="B303" t="str">
            <v>销售结算-电费-电量相关</v>
          </cell>
          <cell r="C303">
            <v>5101023000</v>
          </cell>
          <cell r="D303" t="str">
            <v>费用-电费</v>
          </cell>
        </row>
        <row r="304">
          <cell r="A304" t="str">
            <v>DDL11101</v>
          </cell>
          <cell r="B304" t="str">
            <v>研发订单-人员服务</v>
          </cell>
          <cell r="C304">
            <v>5301000108</v>
          </cell>
          <cell r="D304" t="str">
            <v>研发支出-劳务费</v>
          </cell>
        </row>
        <row r="305">
          <cell r="A305" t="str">
            <v>DDA02517</v>
          </cell>
          <cell r="B305" t="str">
            <v>成本中心-叶片搬运-16T吊车</v>
          </cell>
          <cell r="C305">
            <v>5101050000</v>
          </cell>
          <cell r="D305" t="str">
            <v>费用-吊装费</v>
          </cell>
        </row>
        <row r="306">
          <cell r="A306" t="str">
            <v>DDA02518</v>
          </cell>
          <cell r="B306" t="str">
            <v>成本中心-叶片搬运-35T吊车</v>
          </cell>
          <cell r="C306">
            <v>5101050000</v>
          </cell>
          <cell r="D306" t="str">
            <v>费用-吊装费</v>
          </cell>
        </row>
        <row r="307">
          <cell r="A307" t="str">
            <v>DDA02519</v>
          </cell>
          <cell r="B307" t="str">
            <v>成本中心-叶片搬运-80T吊车</v>
          </cell>
          <cell r="C307">
            <v>5101050000</v>
          </cell>
          <cell r="D307" t="str">
            <v>费用-吊装费</v>
          </cell>
        </row>
        <row r="308">
          <cell r="A308" t="str">
            <v>DDA02520</v>
          </cell>
          <cell r="B308" t="str">
            <v>成本中心-叶片发货吊装-16T吊车</v>
          </cell>
          <cell r="C308">
            <v>6401050000</v>
          </cell>
          <cell r="D308" t="str">
            <v>主营业务成本-装卸费</v>
          </cell>
        </row>
        <row r="309">
          <cell r="A309" t="str">
            <v>DDA02521</v>
          </cell>
          <cell r="B309" t="str">
            <v>成本中心-叶片发货吊装-35T吊车</v>
          </cell>
          <cell r="C309">
            <v>6401050000</v>
          </cell>
          <cell r="D309" t="str">
            <v>主营业务成本-装卸费</v>
          </cell>
        </row>
        <row r="310">
          <cell r="A310" t="str">
            <v>DDA02522</v>
          </cell>
          <cell r="B310" t="str">
            <v>成本中心-叶片发货吊装-80T吊车</v>
          </cell>
          <cell r="C310">
            <v>6401050000</v>
          </cell>
          <cell r="D310" t="str">
            <v>主营业务成本-装卸费</v>
          </cell>
        </row>
        <row r="311">
          <cell r="A311" t="str">
            <v>DFL01002</v>
          </cell>
          <cell r="B311" t="str">
            <v>研发订单-加工费</v>
          </cell>
          <cell r="C311">
            <v>5301000600</v>
          </cell>
          <cell r="D311" t="str">
            <v>研发支出-测试试（化）验加工费</v>
          </cell>
        </row>
        <row r="312">
          <cell r="A312" t="str">
            <v>DDA10315</v>
          </cell>
          <cell r="B312" t="str">
            <v>成本中心-投资项目咨询</v>
          </cell>
          <cell r="C312">
            <v>5101030000</v>
          </cell>
          <cell r="D312" t="str">
            <v>费用-咨询费</v>
          </cell>
        </row>
        <row r="313">
          <cell r="A313" t="str">
            <v>DDA10314</v>
          </cell>
          <cell r="B313" t="str">
            <v>成本中心-翻译(安环体系)</v>
          </cell>
          <cell r="C313">
            <v>5101011000</v>
          </cell>
          <cell r="D313" t="str">
            <v>费用-办公费</v>
          </cell>
        </row>
        <row r="314">
          <cell r="A314" t="str">
            <v>DDA10307</v>
          </cell>
          <cell r="B314" t="str">
            <v>成本中心-国内业务市场调查</v>
          </cell>
          <cell r="C314">
            <v>5101030000</v>
          </cell>
          <cell r="D314" t="str">
            <v>费用-咨询费</v>
          </cell>
        </row>
        <row r="315">
          <cell r="A315" t="str">
            <v>DDA11106</v>
          </cell>
          <cell r="B315" t="str">
            <v>成本中心-车间保洁服务</v>
          </cell>
          <cell r="C315">
            <v>5101059000</v>
          </cell>
          <cell r="D315" t="str">
            <v>费用-保洁绿化费</v>
          </cell>
        </row>
        <row r="316">
          <cell r="A316" t="str">
            <v>DDA11105</v>
          </cell>
          <cell r="B316" t="str">
            <v>成本中心-厂区保洁服务</v>
          </cell>
          <cell r="C316">
            <v>5101059000</v>
          </cell>
          <cell r="D316" t="str">
            <v>费用-保洁绿化费</v>
          </cell>
        </row>
        <row r="317">
          <cell r="A317" t="str">
            <v>DDM03202</v>
          </cell>
          <cell r="B317" t="str">
            <v>销售结算-动产租赁-办公设备</v>
          </cell>
          <cell r="C317">
            <v>5101011000</v>
          </cell>
          <cell r="D317" t="str">
            <v>费用-办公费</v>
          </cell>
        </row>
        <row r="318">
          <cell r="A318" t="str">
            <v>DDA10316</v>
          </cell>
          <cell r="B318" t="str">
            <v>成本中心-售后服务咨询</v>
          </cell>
          <cell r="C318">
            <v>5101030000</v>
          </cell>
          <cell r="D318" t="str">
            <v>费用-咨询费</v>
          </cell>
        </row>
        <row r="319">
          <cell r="A319" t="str">
            <v>DDA10108</v>
          </cell>
          <cell r="B319" t="str">
            <v>成本中心-售后服务认证</v>
          </cell>
          <cell r="C319">
            <v>5101045000</v>
          </cell>
          <cell r="D319" t="str">
            <v>费用-认证费</v>
          </cell>
        </row>
        <row r="320">
          <cell r="A320" t="str">
            <v>DDA10109</v>
          </cell>
          <cell r="B320" t="str">
            <v>成本中心-售后设备检定</v>
          </cell>
          <cell r="C320">
            <v>5101063000</v>
          </cell>
          <cell r="D320" t="str">
            <v>费用-检测费</v>
          </cell>
        </row>
        <row r="321">
          <cell r="A321" t="str">
            <v>DDA00101</v>
          </cell>
          <cell r="B321" t="str">
            <v>成本中心-设备调试费</v>
          </cell>
          <cell r="C321">
            <v>5101019000</v>
          </cell>
          <cell r="D321" t="str">
            <v>费用-机械修理费</v>
          </cell>
        </row>
        <row r="322">
          <cell r="A322" t="str">
            <v>DDK00101</v>
          </cell>
          <cell r="B322" t="str">
            <v>在建工程-设备调试费</v>
          </cell>
          <cell r="C322">
            <v>8001030000</v>
          </cell>
          <cell r="D322" t="str">
            <v>在建工程成本-安装费</v>
          </cell>
        </row>
        <row r="323">
          <cell r="A323" t="str">
            <v>DDA01105</v>
          </cell>
          <cell r="B323" t="str">
            <v>成本中心-陆路运输-旅客运输</v>
          </cell>
          <cell r="C323">
            <v>5101035000</v>
          </cell>
          <cell r="D323" t="str">
            <v>费用-用车费</v>
          </cell>
        </row>
        <row r="324">
          <cell r="A324" t="str">
            <v>DDA10207</v>
          </cell>
          <cell r="B324" t="str">
            <v>成本中心-投资项目审计</v>
          </cell>
          <cell r="C324">
            <v>5101039001</v>
          </cell>
          <cell r="D324" t="str">
            <v>费用-中介机构服务费-审计费</v>
          </cell>
        </row>
        <row r="325">
          <cell r="A325" t="str">
            <v>DDA03209</v>
          </cell>
          <cell r="B325" t="str">
            <v>成本中心-动产租赁-质量设备</v>
          </cell>
          <cell r="C325">
            <v>5101043000</v>
          </cell>
          <cell r="D325" t="str">
            <v>费用-租赁费</v>
          </cell>
        </row>
        <row r="326">
          <cell r="A326" t="str">
            <v>DDC05401</v>
          </cell>
          <cell r="B326" t="str">
            <v>安全生产-厂区交通标线</v>
          </cell>
          <cell r="C326">
            <v>5101021000</v>
          </cell>
          <cell r="D326" t="str">
            <v>费用-房屋修缮费</v>
          </cell>
        </row>
        <row r="327">
          <cell r="A327" t="str">
            <v>DDM05301</v>
          </cell>
          <cell r="B327" t="str">
            <v>销售结算-房屋修缮</v>
          </cell>
          <cell r="C327">
            <v>5101021000</v>
          </cell>
          <cell r="D327" t="str">
            <v>费用-房屋修缮费</v>
          </cell>
        </row>
        <row r="328">
          <cell r="A328" t="str">
            <v>DDM11101</v>
          </cell>
          <cell r="B328" t="str">
            <v>销售结算-跨公司人员服务</v>
          </cell>
          <cell r="C328">
            <v>5101053000</v>
          </cell>
          <cell r="D328" t="str">
            <v>费用-劳务费</v>
          </cell>
        </row>
        <row r="329">
          <cell r="A329" t="str">
            <v>DDJ01101</v>
          </cell>
          <cell r="B329" t="str">
            <v>售后订单-旅客运输（含司机）</v>
          </cell>
          <cell r="C329">
            <v>5101035000</v>
          </cell>
          <cell r="D329" t="str">
            <v>费用-用车费</v>
          </cell>
        </row>
        <row r="330">
          <cell r="A330" t="str">
            <v>DFA01005</v>
          </cell>
          <cell r="B330" t="str">
            <v>成本中心-委托加工费（按数量结算）</v>
          </cell>
          <cell r="C330">
            <v>5101061000</v>
          </cell>
          <cell r="D330" t="str">
            <v>费用-加工费</v>
          </cell>
        </row>
        <row r="331">
          <cell r="A331" t="str">
            <v>DFK01001</v>
          </cell>
          <cell r="B331" t="str">
            <v>在建工程-设备改造</v>
          </cell>
          <cell r="C331">
            <v>8001010000</v>
          </cell>
          <cell r="D331" t="str">
            <v>在建工程成本-设备费</v>
          </cell>
        </row>
        <row r="332">
          <cell r="A332" t="str">
            <v>DBE01001</v>
          </cell>
          <cell r="B332" t="str">
            <v>环保与恢复-设备配件费</v>
          </cell>
          <cell r="C332">
            <v>5101060000</v>
          </cell>
          <cell r="D332" t="str">
            <v>费用-环保排污费</v>
          </cell>
        </row>
        <row r="333">
          <cell r="A333" t="str">
            <v>DDA02523</v>
          </cell>
          <cell r="B333" t="str">
            <v>成本中心-装卸搬运-党群</v>
          </cell>
          <cell r="C333">
            <v>5101011000</v>
          </cell>
          <cell r="D333" t="str">
            <v>费用-办公费</v>
          </cell>
        </row>
        <row r="334">
          <cell r="A334" t="str">
            <v>DDA03210</v>
          </cell>
          <cell r="B334" t="str">
            <v>成本中心-不动产租赁-仓库</v>
          </cell>
          <cell r="C334">
            <v>5101043000</v>
          </cell>
          <cell r="D334" t="str">
            <v>费用-租赁费</v>
          </cell>
        </row>
        <row r="335">
          <cell r="A335" t="str">
            <v>DDA03211</v>
          </cell>
          <cell r="B335" t="str">
            <v>成本中心-不动产租赁-堆场</v>
          </cell>
          <cell r="C335">
            <v>5101043000</v>
          </cell>
          <cell r="D335" t="str">
            <v>费用-租赁费</v>
          </cell>
        </row>
        <row r="336">
          <cell r="A336" t="str">
            <v>DDA07404</v>
          </cell>
          <cell r="B336" t="str">
            <v>成本中心-测绘费</v>
          </cell>
          <cell r="C336">
            <v>5101063000</v>
          </cell>
          <cell r="D336" t="str">
            <v>费用-检测费</v>
          </cell>
        </row>
        <row r="337">
          <cell r="A337" t="str">
            <v>DDA10110</v>
          </cell>
          <cell r="B337" t="str">
            <v>成本中心-工装检定费</v>
          </cell>
          <cell r="C337">
            <v>5101063000</v>
          </cell>
          <cell r="D337" t="str">
            <v>费用-检测费</v>
          </cell>
        </row>
        <row r="338">
          <cell r="A338" t="str">
            <v>DDA09107</v>
          </cell>
          <cell r="B338" t="str">
            <v>成本中心-文印、影视-财资部</v>
          </cell>
          <cell r="C338">
            <v>5101011000</v>
          </cell>
          <cell r="D338" t="str">
            <v>费用-办公费</v>
          </cell>
        </row>
        <row r="339">
          <cell r="A339" t="str">
            <v>DDA09108</v>
          </cell>
          <cell r="B339" t="str">
            <v>成本中心-文印、影视-采购</v>
          </cell>
          <cell r="C339">
            <v>5101011000</v>
          </cell>
          <cell r="D339" t="str">
            <v>费用-办公费</v>
          </cell>
        </row>
        <row r="340">
          <cell r="A340" t="str">
            <v>DDA09109</v>
          </cell>
          <cell r="B340" t="str">
            <v>成本中心-文印、影视-质量</v>
          </cell>
          <cell r="C340">
            <v>5101011000</v>
          </cell>
          <cell r="D340" t="str">
            <v>费用-办公费</v>
          </cell>
        </row>
        <row r="341">
          <cell r="A341" t="str">
            <v>DDA09110</v>
          </cell>
          <cell r="B341" t="str">
            <v>成本中心-文印、影视-工艺</v>
          </cell>
          <cell r="C341">
            <v>5101011000</v>
          </cell>
          <cell r="D341" t="str">
            <v>费用-办公费</v>
          </cell>
        </row>
        <row r="342">
          <cell r="A342" t="str">
            <v>DDA09111</v>
          </cell>
          <cell r="B342" t="str">
            <v>成本中心-文印、影视-工程中心</v>
          </cell>
          <cell r="C342">
            <v>5101011000</v>
          </cell>
          <cell r="D342" t="str">
            <v>费用-办公费</v>
          </cell>
        </row>
        <row r="343">
          <cell r="A343" t="str">
            <v>DFA01006</v>
          </cell>
          <cell r="B343" t="str">
            <v>成本中心-委托加工费（库房业务）</v>
          </cell>
          <cell r="C343">
            <v>5101061000</v>
          </cell>
          <cell r="D343" t="str">
            <v>费用-加工费</v>
          </cell>
        </row>
        <row r="344">
          <cell r="A344" t="str">
            <v>DBA01011</v>
          </cell>
          <cell r="B344" t="str">
            <v>成本中心-瑞达C类材料</v>
          </cell>
          <cell r="C344">
            <v>5101017000</v>
          </cell>
          <cell r="D344" t="str">
            <v>费用-物料消耗</v>
          </cell>
        </row>
        <row r="345">
          <cell r="A345" t="str">
            <v>DFA01007</v>
          </cell>
          <cell r="B345" t="str">
            <v>成本中心-非办公设备维修</v>
          </cell>
          <cell r="C345">
            <v>5101019000</v>
          </cell>
          <cell r="D345" t="str">
            <v>费用-机械修理费</v>
          </cell>
        </row>
        <row r="346">
          <cell r="A346" t="str">
            <v>DDA09112</v>
          </cell>
          <cell r="B346" t="str">
            <v>成本中心-投资项目设计</v>
          </cell>
          <cell r="C346">
            <v>5101076000</v>
          </cell>
          <cell r="D346" t="str">
            <v>费用-技术服务费</v>
          </cell>
        </row>
        <row r="347">
          <cell r="A347" t="str">
            <v>DA13</v>
          </cell>
          <cell r="B347" t="str">
            <v>设备出租</v>
          </cell>
        </row>
        <row r="348">
          <cell r="A348" t="str">
            <v>DDA01106</v>
          </cell>
          <cell r="B348" t="str">
            <v>成本中心-陆路运输-材料</v>
          </cell>
          <cell r="C348">
            <v>5101015000</v>
          </cell>
          <cell r="D348" t="str">
            <v>费用-运输费</v>
          </cell>
        </row>
        <row r="349">
          <cell r="A349" t="str">
            <v>DDE00001</v>
          </cell>
          <cell r="B349" t="str">
            <v>环保与恢复-生活垃圾处理(财政)</v>
          </cell>
          <cell r="C349">
            <v>5101060000</v>
          </cell>
          <cell r="D349" t="str">
            <v>费用-环保排污费</v>
          </cell>
        </row>
        <row r="350">
          <cell r="A350" t="str">
            <v>DFA01008</v>
          </cell>
          <cell r="B350" t="str">
            <v>成本中心-委托加工费（检验业务）</v>
          </cell>
          <cell r="C350">
            <v>5101061000</v>
          </cell>
          <cell r="D350" t="str">
            <v>费用-加工费</v>
          </cell>
        </row>
        <row r="351">
          <cell r="A351" t="str">
            <v>DA14</v>
          </cell>
          <cell r="B351" t="str">
            <v>受托加工服务</v>
          </cell>
        </row>
        <row r="352">
          <cell r="A352" t="str">
            <v>DDL01101</v>
          </cell>
          <cell r="B352" t="str">
            <v>研发订单-陆路运输-材料/叶片</v>
          </cell>
          <cell r="C352">
            <v>5301001000</v>
          </cell>
          <cell r="D352" t="str">
            <v>研发支出-用车费</v>
          </cell>
        </row>
        <row r="353">
          <cell r="A353" t="str">
            <v>DDJ01302</v>
          </cell>
          <cell r="B353" t="str">
            <v>售后订单-航空运输-生产材料</v>
          </cell>
          <cell r="C353">
            <v>5101015000</v>
          </cell>
          <cell r="D353" t="str">
            <v>费用-运输费</v>
          </cell>
        </row>
        <row r="354">
          <cell r="A354" t="str">
            <v>DA15</v>
          </cell>
          <cell r="B354" t="str">
            <v>提供能源类服务</v>
          </cell>
        </row>
        <row r="355">
          <cell r="A355" t="str">
            <v>DDA03212</v>
          </cell>
          <cell r="B355" t="str">
            <v>成本中心-动产租赁-库房设备</v>
          </cell>
          <cell r="C355">
            <v>5101043000</v>
          </cell>
          <cell r="D355" t="str">
            <v>费用-租赁费</v>
          </cell>
        </row>
        <row r="356">
          <cell r="A356" t="str">
            <v>DDC05301</v>
          </cell>
          <cell r="B356" t="str">
            <v>安全生产费-房屋修缮-危化库</v>
          </cell>
          <cell r="C356">
            <v>5101021000</v>
          </cell>
          <cell r="D356" t="str">
            <v>费用-房屋修缮费</v>
          </cell>
        </row>
        <row r="357">
          <cell r="A357" t="str">
            <v>DDA09113</v>
          </cell>
          <cell r="B357" t="str">
            <v>成本中心-厂房修缮方案设计</v>
          </cell>
          <cell r="C357">
            <v>5101021000</v>
          </cell>
          <cell r="D357" t="str">
            <v>费用-房屋修缮费</v>
          </cell>
        </row>
        <row r="358">
          <cell r="A358" t="str">
            <v>DG02</v>
          </cell>
          <cell r="B358" t="str">
            <v>融资业务-其他</v>
          </cell>
        </row>
        <row r="359">
          <cell r="A359" t="str">
            <v>DH02</v>
          </cell>
          <cell r="B359" t="str">
            <v>投资业务-其他</v>
          </cell>
        </row>
        <row r="360">
          <cell r="A360" t="str">
            <v>DA17</v>
          </cell>
          <cell r="B360" t="str">
            <v>提供仓储保管服务</v>
          </cell>
        </row>
        <row r="361">
          <cell r="A361" t="str">
            <v>DDK10208</v>
          </cell>
          <cell r="B361" t="str">
            <v>在建工程-项目认证咨询</v>
          </cell>
          <cell r="C361">
            <v>8001040017</v>
          </cell>
          <cell r="D361" t="str">
            <v>在建工程成本-待摊支出-管理费-咨询费</v>
          </cell>
        </row>
        <row r="362">
          <cell r="A362" t="str">
            <v>DDA10317</v>
          </cell>
          <cell r="B362" t="str">
            <v>成本中心-国际业务翻译</v>
          </cell>
          <cell r="C362">
            <v>5101011000</v>
          </cell>
          <cell r="D362" t="str">
            <v>费用-办公费</v>
          </cell>
        </row>
        <row r="363">
          <cell r="A363" t="str">
            <v>DDA10318</v>
          </cell>
          <cell r="B363" t="str">
            <v>成本中心-国际业务市场调查</v>
          </cell>
          <cell r="C363">
            <v>5101030000</v>
          </cell>
          <cell r="D363" t="str">
            <v>费用-咨询费</v>
          </cell>
        </row>
        <row r="364">
          <cell r="A364" t="str">
            <v>DDA10319</v>
          </cell>
          <cell r="B364" t="str">
            <v>成本中心-国际业务咨询</v>
          </cell>
          <cell r="C364">
            <v>5101030000</v>
          </cell>
          <cell r="D364" t="str">
            <v>费用-咨询费</v>
          </cell>
        </row>
        <row r="365">
          <cell r="A365" t="str">
            <v>DFK01002</v>
          </cell>
          <cell r="B365" t="str">
            <v>在建工程-设备加工</v>
          </cell>
          <cell r="C365">
            <v>8001010000</v>
          </cell>
          <cell r="D365" t="str">
            <v>在建工程成本-设备费</v>
          </cell>
        </row>
        <row r="366">
          <cell r="A366" t="str">
            <v>DDA05201</v>
          </cell>
          <cell r="B366" t="str">
            <v>成本中心-安装服务</v>
          </cell>
          <cell r="C366">
            <v>5101019000</v>
          </cell>
          <cell r="D366" t="str">
            <v>费用-机械修理费</v>
          </cell>
        </row>
        <row r="367">
          <cell r="A367" t="str">
            <v>DFA01009</v>
          </cell>
          <cell r="B367" t="str">
            <v>成本中心-房屋修缮-附属设施维修</v>
          </cell>
          <cell r="C367">
            <v>5101021000</v>
          </cell>
          <cell r="D367" t="str">
            <v>费用-房屋修缮费</v>
          </cell>
        </row>
        <row r="368">
          <cell r="A368" t="str">
            <v>DFA01002</v>
          </cell>
          <cell r="B368" t="str">
            <v>成本中心-委托加工费（固定结算）</v>
          </cell>
          <cell r="C368">
            <v>5101061000</v>
          </cell>
          <cell r="D368" t="str">
            <v>费用-加工费</v>
          </cell>
        </row>
        <row r="369">
          <cell r="A369" t="str">
            <v>DDA10203</v>
          </cell>
          <cell r="B369" t="str">
            <v>成本中心-研发相关审计</v>
          </cell>
          <cell r="C369">
            <v>5101039001</v>
          </cell>
          <cell r="D369" t="str">
            <v>费用-中介机构服务费-审计费</v>
          </cell>
        </row>
        <row r="370">
          <cell r="A370" t="str">
            <v>DDC03201</v>
          </cell>
          <cell r="B370" t="str">
            <v>安全生产-设备租赁</v>
          </cell>
          <cell r="C370">
            <v>5101043000</v>
          </cell>
          <cell r="D370" t="str">
            <v>费用-租赁费</v>
          </cell>
        </row>
        <row r="371">
          <cell r="A371" t="str">
            <v>DDD03201</v>
          </cell>
          <cell r="B371" t="str">
            <v>节能减排-设备租赁</v>
          </cell>
          <cell r="C371">
            <v>5101043000</v>
          </cell>
          <cell r="D371" t="str">
            <v>费用-租赁费</v>
          </cell>
        </row>
        <row r="372">
          <cell r="A372" t="str">
            <v>DDE03201</v>
          </cell>
          <cell r="B372" t="str">
            <v>环保与恢复-设备租赁</v>
          </cell>
          <cell r="C372">
            <v>5101043000</v>
          </cell>
          <cell r="D372" t="str">
            <v>费用-租赁费</v>
          </cell>
        </row>
        <row r="373">
          <cell r="A373" t="str">
            <v>DDA12402</v>
          </cell>
          <cell r="B373" t="str">
            <v>成本中心-借调员工住宿服务</v>
          </cell>
          <cell r="C373">
            <v>5101043000</v>
          </cell>
          <cell r="D373" t="str">
            <v>费用-租赁费</v>
          </cell>
        </row>
        <row r="374">
          <cell r="A374" t="str">
            <v>DDA10320</v>
          </cell>
          <cell r="B374" t="str">
            <v>成本中心-信息化业务咨询</v>
          </cell>
          <cell r="C374">
            <v>5101030000</v>
          </cell>
          <cell r="D374" t="str">
            <v>费用-咨询费</v>
          </cell>
        </row>
        <row r="375">
          <cell r="A375" t="str">
            <v>DDA10306</v>
          </cell>
          <cell r="B375" t="str">
            <v>成本中心-招投标服务-采购业务</v>
          </cell>
          <cell r="C375">
            <v>5101069000</v>
          </cell>
          <cell r="D375" t="str">
            <v>费用-招投标费</v>
          </cell>
        </row>
        <row r="376">
          <cell r="A376" t="str">
            <v>DBA01012</v>
          </cell>
          <cell r="B376" t="str">
            <v>成本中心-展览用品-国际业务</v>
          </cell>
          <cell r="C376">
            <v>5101036000</v>
          </cell>
          <cell r="D376" t="str">
            <v>费用-展览费</v>
          </cell>
        </row>
        <row r="377">
          <cell r="A377" t="str">
            <v>DDA00005</v>
          </cell>
          <cell r="B377" t="str">
            <v>成本中心-行政事业性收费</v>
          </cell>
          <cell r="C377">
            <v>5101059000</v>
          </cell>
          <cell r="D377" t="str">
            <v>费用-保洁绿化费</v>
          </cell>
        </row>
        <row r="378">
          <cell r="A378" t="str">
            <v>DFA01003</v>
          </cell>
          <cell r="B378" t="str">
            <v>成本中心-委托加工费（工序）</v>
          </cell>
          <cell r="C378">
            <v>5101061000</v>
          </cell>
          <cell r="D378" t="str">
            <v>费用-加工费</v>
          </cell>
        </row>
        <row r="379">
          <cell r="A379" t="str">
            <v>DDJ01201</v>
          </cell>
          <cell r="B379" t="str">
            <v>售后订单-水路运输-生产材料</v>
          </cell>
          <cell r="C379">
            <v>5101015000</v>
          </cell>
          <cell r="D379" t="str">
            <v>费用-运输费</v>
          </cell>
        </row>
        <row r="380">
          <cell r="A380" t="str">
            <v>DG03</v>
          </cell>
          <cell r="B380" t="str">
            <v>融资业务-授信</v>
          </cell>
        </row>
        <row r="381">
          <cell r="A381" t="str">
            <v>DG04</v>
          </cell>
          <cell r="B381" t="str">
            <v>融资业务-担保</v>
          </cell>
        </row>
        <row r="382">
          <cell r="A382" t="str">
            <v>DDE01101</v>
          </cell>
          <cell r="B382" t="str">
            <v>环保与恢复-运输服务</v>
          </cell>
          <cell r="C382">
            <v>5101015000</v>
          </cell>
          <cell r="D382" t="str">
            <v>费用-运输费</v>
          </cell>
        </row>
        <row r="383">
          <cell r="A383" t="str">
            <v>DDA09114</v>
          </cell>
          <cell r="B383" t="str">
            <v>成本中心-商标设计</v>
          </cell>
          <cell r="C383">
            <v>5101011000</v>
          </cell>
          <cell r="D383" t="str">
            <v>费用-办公费</v>
          </cell>
        </row>
        <row r="384">
          <cell r="A384" t="str">
            <v>DDA10322</v>
          </cell>
          <cell r="B384" t="str">
            <v>成本中心-翻译(研发)</v>
          </cell>
          <cell r="C384">
            <v>5101011000</v>
          </cell>
          <cell r="D384" t="str">
            <v>费用-办公费</v>
          </cell>
        </row>
        <row r="385">
          <cell r="A385" t="str">
            <v>DDA03213</v>
          </cell>
          <cell r="B385" t="str">
            <v>成本中心-动产租赁-实验设备</v>
          </cell>
          <cell r="C385">
            <v>5101043000</v>
          </cell>
          <cell r="D385" t="str">
            <v>费用-租赁费</v>
          </cell>
        </row>
        <row r="386">
          <cell r="A386" t="str">
            <v>DBA01013</v>
          </cell>
          <cell r="B386" t="str">
            <v>成本中心-防疫物资</v>
          </cell>
          <cell r="C386">
            <v>5101025000</v>
          </cell>
          <cell r="D386" t="str">
            <v>费用-劳动保护费</v>
          </cell>
        </row>
        <row r="387">
          <cell r="A387" t="str">
            <v>DDA08102</v>
          </cell>
          <cell r="B387" t="str">
            <v>成本中心-软件使用费（研发类）</v>
          </cell>
          <cell r="C387">
            <v>5101011000</v>
          </cell>
          <cell r="D387" t="str">
            <v>费用-办公费</v>
          </cell>
        </row>
        <row r="388">
          <cell r="A388" t="str">
            <v>DDM02516</v>
          </cell>
          <cell r="B388" t="str">
            <v>销售结算-设备装卸搬运</v>
          </cell>
          <cell r="C388">
            <v>5101050000</v>
          </cell>
          <cell r="D388" t="str">
            <v>费用-吊装费</v>
          </cell>
        </row>
        <row r="389">
          <cell r="A389" t="str">
            <v>DDA02516</v>
          </cell>
          <cell r="B389" t="str">
            <v>成本中心-装卸搬运-制造部</v>
          </cell>
          <cell r="C389">
            <v>5101050000</v>
          </cell>
          <cell r="D389" t="str">
            <v>费用-吊装费</v>
          </cell>
        </row>
        <row r="390">
          <cell r="A390" t="str">
            <v>DDB09115</v>
          </cell>
          <cell r="B390" t="str">
            <v>工会活动-文印、影视</v>
          </cell>
          <cell r="C390">
            <v>2211070200</v>
          </cell>
          <cell r="D390" t="str">
            <v>应付职工薪酬-工会经费-工会经费支出</v>
          </cell>
        </row>
        <row r="391">
          <cell r="A391" t="str">
            <v>DDA10111</v>
          </cell>
          <cell r="B391" t="str">
            <v>成本中心-实验室认证</v>
          </cell>
          <cell r="C391">
            <v>5101045000</v>
          </cell>
          <cell r="D391" t="str">
            <v>费用-认证费</v>
          </cell>
        </row>
        <row r="392">
          <cell r="A392" t="str">
            <v>DA18</v>
          </cell>
          <cell r="B392" t="str">
            <v>提供吊装服务</v>
          </cell>
        </row>
        <row r="393">
          <cell r="A393" t="str">
            <v>DDI11201</v>
          </cell>
          <cell r="B393" t="str">
            <v>技术订单-知识产权费用</v>
          </cell>
          <cell r="C393">
            <v>5101011000</v>
          </cell>
          <cell r="D393" t="str">
            <v>费用-办公费</v>
          </cell>
        </row>
        <row r="394">
          <cell r="A394" t="str">
            <v>DDI09401</v>
          </cell>
          <cell r="B394" t="str">
            <v>技术订单-会议服务</v>
          </cell>
          <cell r="C394">
            <v>5101018000</v>
          </cell>
          <cell r="D394" t="str">
            <v>费用-会议费</v>
          </cell>
        </row>
      </sheetData>
      <sheetData sheetId="6"/>
      <sheetData sheetId="7"/>
      <sheetData sheetId="8"/>
      <sheetData sheetId="9"/>
      <sheetData sheetId="10"/>
      <sheetData sheetId="11">
        <row r="1">
          <cell r="A1" t="str">
            <v>类别</v>
          </cell>
          <cell r="B1" t="str">
            <v>印花税税率</v>
          </cell>
          <cell r="H1" t="str">
            <v>增值税税率</v>
          </cell>
          <cell r="I1" t="str">
            <v>增值税描述</v>
          </cell>
          <cell r="J1" t="str">
            <v>增值税描述</v>
          </cell>
        </row>
        <row r="2">
          <cell r="A2" t="str">
            <v>采购合同</v>
          </cell>
          <cell r="B2">
            <v>2.9999999999999997E-4</v>
          </cell>
          <cell r="C2" t="str">
            <v>CG</v>
          </cell>
        </row>
        <row r="3">
          <cell r="A3" t="str">
            <v>销售合同</v>
          </cell>
          <cell r="B3">
            <v>2.9999999999999997E-4</v>
          </cell>
          <cell r="C3" t="str">
            <v>XS</v>
          </cell>
          <cell r="H3" t="str">
            <v>M0</v>
          </cell>
          <cell r="I3" t="str">
            <v>13%_其他（进）</v>
          </cell>
          <cell r="J3">
            <v>0.13</v>
          </cell>
          <cell r="K3" t="str">
            <v>其他（进）</v>
          </cell>
        </row>
        <row r="4">
          <cell r="A4" t="str">
            <v>加工承揽合同</v>
          </cell>
          <cell r="B4">
            <v>5.0000000000000001E-4</v>
          </cell>
          <cell r="C4" t="str">
            <v>JG</v>
          </cell>
          <cell r="H4" t="str">
            <v>M1</v>
          </cell>
          <cell r="I4" t="str">
            <v>13%_货物、加工修理修配劳务（进）</v>
          </cell>
          <cell r="J4">
            <v>0.13</v>
          </cell>
          <cell r="K4" t="str">
            <v>货物、加工修理修配劳务（进）</v>
          </cell>
        </row>
        <row r="5">
          <cell r="A5" t="str">
            <v>建设工程勘察设计合同</v>
          </cell>
          <cell r="B5">
            <v>5.0000000000000001E-4</v>
          </cell>
          <cell r="C5" t="str">
            <v>KC</v>
          </cell>
          <cell r="H5" t="str">
            <v>M2</v>
          </cell>
          <cell r="I5" t="str">
            <v>13%_固定资产（进）</v>
          </cell>
          <cell r="J5">
            <v>0.13</v>
          </cell>
          <cell r="K5" t="str">
            <v>固定资产（进）</v>
          </cell>
        </row>
        <row r="6">
          <cell r="A6" t="str">
            <v>建筑安装工程承包合同</v>
          </cell>
          <cell r="B6">
            <v>2.9999999999999997E-4</v>
          </cell>
          <cell r="C6" t="str">
            <v>CB</v>
          </cell>
          <cell r="H6" t="str">
            <v>M3</v>
          </cell>
          <cell r="I6" t="str">
            <v>13%_有形动产租赁（进）</v>
          </cell>
          <cell r="J6">
            <v>0.13</v>
          </cell>
          <cell r="K6" t="str">
            <v>有形动产租赁（进）</v>
          </cell>
        </row>
        <row r="7">
          <cell r="A7" t="str">
            <v>财产租赁合同</v>
          </cell>
          <cell r="B7">
            <v>1E-3</v>
          </cell>
          <cell r="C7" t="str">
            <v>ZL</v>
          </cell>
          <cell r="H7" t="str">
            <v>N0</v>
          </cell>
          <cell r="I7" t="str">
            <v>9%_其他（进）</v>
          </cell>
          <cell r="J7">
            <v>0.09</v>
          </cell>
          <cell r="K7" t="str">
            <v>其他（进）</v>
          </cell>
        </row>
        <row r="8">
          <cell r="A8" t="str">
            <v>货物运输合同</v>
          </cell>
          <cell r="B8">
            <v>5.0000000000000001E-4</v>
          </cell>
          <cell r="C8" t="str">
            <v>YS</v>
          </cell>
          <cell r="H8" t="str">
            <v>N1</v>
          </cell>
          <cell r="I8" t="str">
            <v>9%_运输服务（进）</v>
          </cell>
          <cell r="J8">
            <v>0.09</v>
          </cell>
          <cell r="K8" t="str">
            <v>运输服务（进）</v>
          </cell>
        </row>
        <row r="9">
          <cell r="A9" t="str">
            <v>仓储保管合同</v>
          </cell>
          <cell r="B9">
            <v>1E-3</v>
          </cell>
          <cell r="C9" t="str">
            <v>BG</v>
          </cell>
          <cell r="H9" t="str">
            <v>N2</v>
          </cell>
          <cell r="I9" t="str">
            <v>9%_基础电信服务（进）</v>
          </cell>
          <cell r="J9">
            <v>0.09</v>
          </cell>
          <cell r="K9" t="str">
            <v>基础电信服务（进）</v>
          </cell>
        </row>
        <row r="10">
          <cell r="A10" t="str">
            <v>借款合同</v>
          </cell>
          <cell r="B10">
            <v>5.0000000000000002E-5</v>
          </cell>
          <cell r="C10" t="str">
            <v>JK</v>
          </cell>
          <cell r="H10" t="str">
            <v>N3</v>
          </cell>
          <cell r="I10" t="str">
            <v>9%_建筑安装服务（进）</v>
          </cell>
          <cell r="J10">
            <v>0.09</v>
          </cell>
          <cell r="K10" t="str">
            <v>建筑安装服务（进）</v>
          </cell>
        </row>
        <row r="11">
          <cell r="A11" t="str">
            <v>财产保险合同</v>
          </cell>
          <cell r="B11">
            <v>1E-3</v>
          </cell>
          <cell r="C11" t="str">
            <v>BX</v>
          </cell>
          <cell r="H11" t="str">
            <v>N4</v>
          </cell>
          <cell r="I11" t="str">
            <v>9%_不动产租赁服务（进）</v>
          </cell>
          <cell r="J11">
            <v>0.09</v>
          </cell>
          <cell r="K11" t="str">
            <v>不动产租赁服务（进）</v>
          </cell>
        </row>
        <row r="12">
          <cell r="A12" t="str">
            <v>技术合同</v>
          </cell>
          <cell r="B12">
            <v>2.9999999999999997E-4</v>
          </cell>
          <cell r="C12" t="str">
            <v>JS</v>
          </cell>
          <cell r="H12" t="str">
            <v>N5</v>
          </cell>
          <cell r="I12" t="str">
            <v>9%_土地使用权购销（进）</v>
          </cell>
          <cell r="J12">
            <v>0.09</v>
          </cell>
          <cell r="K12" t="str">
            <v>土地使用权购销（进）</v>
          </cell>
        </row>
        <row r="13">
          <cell r="A13" t="str">
            <v>产权转移合同</v>
          </cell>
          <cell r="B13">
            <v>5.0000000000000001E-4</v>
          </cell>
          <cell r="C13" t="str">
            <v>CQ</v>
          </cell>
          <cell r="H13" t="str">
            <v>N6</v>
          </cell>
          <cell r="I13" t="str">
            <v>9%_购入不动产（进）</v>
          </cell>
          <cell r="J13">
            <v>0.09</v>
          </cell>
          <cell r="K13" t="str">
            <v>购入不动产（进）</v>
          </cell>
        </row>
        <row r="14">
          <cell r="A14" t="str">
            <v>不缴纳印花税</v>
          </cell>
          <cell r="B14">
            <v>0</v>
          </cell>
          <cell r="C14" t="str">
            <v>FW</v>
          </cell>
          <cell r="H14" t="str">
            <v>D0</v>
          </cell>
          <cell r="I14" t="str">
            <v>6%_其他</v>
          </cell>
          <cell r="J14">
            <v>0.06</v>
          </cell>
          <cell r="K14" t="str">
            <v>其他</v>
          </cell>
        </row>
        <row r="15">
          <cell r="A15" t="str">
            <v>免征印花税</v>
          </cell>
          <cell r="B15">
            <v>0</v>
          </cell>
          <cell r="C15" t="str">
            <v>FW</v>
          </cell>
          <cell r="H15" t="str">
            <v>D1</v>
          </cell>
          <cell r="I15" t="str">
            <v>6%_增值电信服务</v>
          </cell>
          <cell r="J15">
            <v>0.06</v>
          </cell>
          <cell r="K15" t="str">
            <v>增值电信服务</v>
          </cell>
        </row>
        <row r="16">
          <cell r="H16" t="str">
            <v>D2</v>
          </cell>
          <cell r="I16" t="str">
            <v>6%_金融保险服务</v>
          </cell>
          <cell r="J16">
            <v>0.06</v>
          </cell>
          <cell r="K16" t="str">
            <v>金融保险服务</v>
          </cell>
        </row>
        <row r="17">
          <cell r="H17" t="str">
            <v>D3</v>
          </cell>
          <cell r="I17" t="str">
            <v>6%_生活服务</v>
          </cell>
          <cell r="J17">
            <v>0.06</v>
          </cell>
          <cell r="K17" t="str">
            <v>生活服务</v>
          </cell>
        </row>
        <row r="18">
          <cell r="H18" t="str">
            <v>D4</v>
          </cell>
          <cell r="I18" t="str">
            <v>6%_购置无形资产</v>
          </cell>
          <cell r="J18">
            <v>0.06</v>
          </cell>
          <cell r="K18" t="str">
            <v>购置无形资产</v>
          </cell>
        </row>
        <row r="19">
          <cell r="H19" t="str">
            <v>E0</v>
          </cell>
          <cell r="I19" t="str">
            <v>5%_其他</v>
          </cell>
          <cell r="J19">
            <v>0.05</v>
          </cell>
          <cell r="K19" t="str">
            <v>其他</v>
          </cell>
        </row>
        <row r="20">
          <cell r="H20" t="str">
            <v>E1</v>
          </cell>
          <cell r="I20" t="str">
            <v>5%_购入不动产</v>
          </cell>
          <cell r="J20">
            <v>0.05</v>
          </cell>
          <cell r="K20" t="str">
            <v>购入不动产</v>
          </cell>
        </row>
        <row r="21">
          <cell r="H21" t="str">
            <v>E2</v>
          </cell>
          <cell r="I21" t="str">
            <v>5%_不动产租赁服务</v>
          </cell>
          <cell r="J21">
            <v>0.05</v>
          </cell>
          <cell r="K21" t="str">
            <v>不动产租赁服务</v>
          </cell>
        </row>
        <row r="22">
          <cell r="H22" t="str">
            <v>F0</v>
          </cell>
          <cell r="I22" t="str">
            <v>3%_其他</v>
          </cell>
          <cell r="J22">
            <v>0.03</v>
          </cell>
          <cell r="K22" t="str">
            <v>其他</v>
          </cell>
        </row>
        <row r="23">
          <cell r="H23" t="str">
            <v>F1</v>
          </cell>
          <cell r="I23" t="str">
            <v>3%_货物、加工修理修配劳务</v>
          </cell>
          <cell r="J23">
            <v>0.03</v>
          </cell>
          <cell r="K23" t="str">
            <v>货物、加工修理修配劳务</v>
          </cell>
        </row>
        <row r="24">
          <cell r="H24" t="str">
            <v>F2</v>
          </cell>
          <cell r="I24" t="str">
            <v>3%_运输服务</v>
          </cell>
          <cell r="J24">
            <v>0.03</v>
          </cell>
          <cell r="K24" t="str">
            <v>运输服务</v>
          </cell>
        </row>
        <row r="25">
          <cell r="H25" t="str">
            <v>F3</v>
          </cell>
          <cell r="I25" t="str">
            <v>3%_电信服务</v>
          </cell>
          <cell r="J25">
            <v>0.03</v>
          </cell>
          <cell r="K25" t="str">
            <v>电信服务</v>
          </cell>
        </row>
        <row r="26">
          <cell r="H26" t="str">
            <v>F4</v>
          </cell>
          <cell r="I26" t="str">
            <v>3%_建筑安装服务</v>
          </cell>
          <cell r="J26">
            <v>0.03</v>
          </cell>
          <cell r="K26" t="str">
            <v>建筑安装服务</v>
          </cell>
        </row>
        <row r="27">
          <cell r="H27" t="str">
            <v>F5</v>
          </cell>
          <cell r="I27" t="str">
            <v>3%_金融保险服务</v>
          </cell>
          <cell r="J27">
            <v>0.03</v>
          </cell>
          <cell r="K27" t="str">
            <v>金融保险服务</v>
          </cell>
        </row>
        <row r="28">
          <cell r="H28" t="str">
            <v>F6</v>
          </cell>
          <cell r="I28" t="str">
            <v>3%_有形动产租赁服务</v>
          </cell>
          <cell r="J28">
            <v>0.03</v>
          </cell>
          <cell r="K28" t="str">
            <v>有形动产租赁服务</v>
          </cell>
        </row>
        <row r="29">
          <cell r="H29" t="str">
            <v>F7</v>
          </cell>
          <cell r="I29" t="str">
            <v>3%_生活服务</v>
          </cell>
          <cell r="J29">
            <v>0.03</v>
          </cell>
          <cell r="K29" t="str">
            <v>生活服务</v>
          </cell>
        </row>
        <row r="30">
          <cell r="H30" t="str">
            <v>F8</v>
          </cell>
          <cell r="I30" t="str">
            <v>3%_购置无形资产</v>
          </cell>
          <cell r="J30">
            <v>0.03</v>
          </cell>
          <cell r="K30" t="str">
            <v>购置无形资产</v>
          </cell>
        </row>
        <row r="31">
          <cell r="H31" t="str">
            <v>F9</v>
          </cell>
          <cell r="I31" t="str">
            <v>3%_高速公路通行费进项税</v>
          </cell>
          <cell r="J31">
            <v>0.03</v>
          </cell>
          <cell r="K31" t="str">
            <v>高速公路通行费进项税</v>
          </cell>
        </row>
        <row r="32">
          <cell r="H32" t="str">
            <v>J0</v>
          </cell>
          <cell r="I32" t="str">
            <v>0% ，进项税</v>
          </cell>
          <cell r="J32">
            <v>0</v>
          </cell>
          <cell r="K32" t="str">
            <v>进项税</v>
          </cell>
        </row>
        <row r="33">
          <cell r="H33" t="str">
            <v>G1</v>
          </cell>
          <cell r="I33" t="str">
            <v>1.5%_减征</v>
          </cell>
          <cell r="J33">
            <v>1.4999999999999999E-2</v>
          </cell>
          <cell r="K33" t="str">
            <v>减征</v>
          </cell>
        </row>
        <row r="34">
          <cell r="H34" t="str">
            <v>P0</v>
          </cell>
          <cell r="I34" t="str">
            <v>1%,进项税</v>
          </cell>
          <cell r="J34">
            <v>0.01</v>
          </cell>
          <cell r="K34" t="str">
            <v>进项税</v>
          </cell>
        </row>
        <row r="35">
          <cell r="H35" t="str">
            <v>B1</v>
          </cell>
          <cell r="I35" t="str">
            <v>13%_适用的货物劳务</v>
          </cell>
          <cell r="J35">
            <v>0.13</v>
          </cell>
          <cell r="K35" t="str">
            <v>适用的货物劳务</v>
          </cell>
        </row>
        <row r="36">
          <cell r="H36" t="str">
            <v>E3</v>
          </cell>
          <cell r="I36" t="str">
            <v>5%_一般公路及船闸通行费进项税</v>
          </cell>
          <cell r="J36">
            <v>0.05</v>
          </cell>
          <cell r="K36" t="str">
            <v>一般公路及船闸通行费进项税</v>
          </cell>
        </row>
        <row r="37">
          <cell r="H37" t="str">
            <v>J5</v>
          </cell>
          <cell r="I37" t="str">
            <v>7% ，进项税</v>
          </cell>
          <cell r="J37">
            <v>7.0000000000000007E-2</v>
          </cell>
          <cell r="K37" t="str">
            <v>进项税</v>
          </cell>
        </row>
        <row r="38">
          <cell r="H38" t="str">
            <v>JY</v>
          </cell>
          <cell r="I38" t="str">
            <v>7%运费抵扣</v>
          </cell>
          <cell r="J38">
            <v>7.0000000000000007E-2</v>
          </cell>
          <cell r="K38" t="str">
            <v>运费抵扣</v>
          </cell>
        </row>
        <row r="39">
          <cell r="H39" t="str">
            <v>J8</v>
          </cell>
          <cell r="I39" t="str">
            <v>4% ，进项税（资产减半征收）</v>
          </cell>
          <cell r="J39">
            <v>0.04</v>
          </cell>
          <cell r="K39" t="str">
            <v>进项税（资产减半征收）</v>
          </cell>
        </row>
        <row r="40">
          <cell r="H40" t="str">
            <v>X0</v>
          </cell>
          <cell r="I40" t="str">
            <v>0% ，销项税</v>
          </cell>
          <cell r="J40">
            <v>0</v>
          </cell>
          <cell r="K40" t="str">
            <v>销项税</v>
          </cell>
        </row>
        <row r="41">
          <cell r="H41" t="str">
            <v>X2</v>
          </cell>
          <cell r="I41" t="str">
            <v>6% ，销项税</v>
          </cell>
          <cell r="J41">
            <v>0.06</v>
          </cell>
          <cell r="K41" t="str">
            <v>销项税</v>
          </cell>
        </row>
        <row r="42">
          <cell r="H42" t="str">
            <v>XA</v>
          </cell>
          <cell r="I42" t="str">
            <v>13% ，销项税</v>
          </cell>
          <cell r="J42">
            <v>0.13</v>
          </cell>
          <cell r="K42" t="str">
            <v>销项税</v>
          </cell>
        </row>
        <row r="43">
          <cell r="H43" t="str">
            <v>XB</v>
          </cell>
          <cell r="I43" t="str">
            <v>13%，销项税 非经营</v>
          </cell>
          <cell r="J43">
            <v>0.13</v>
          </cell>
          <cell r="K43" t="str">
            <v>销项税 非经营</v>
          </cell>
        </row>
        <row r="44">
          <cell r="H44" t="str">
            <v>XC</v>
          </cell>
          <cell r="I44" t="str">
            <v>9% ，销项税</v>
          </cell>
          <cell r="J44">
            <v>0.09</v>
          </cell>
          <cell r="K44" t="str">
            <v>销项税</v>
          </cell>
        </row>
        <row r="56">
          <cell r="A56">
            <v>40480</v>
          </cell>
          <cell r="B56">
            <v>0.1</v>
          </cell>
        </row>
        <row r="57">
          <cell r="A57">
            <v>80960</v>
          </cell>
          <cell r="B57">
            <v>0.2</v>
          </cell>
        </row>
        <row r="58">
          <cell r="A58">
            <v>80960</v>
          </cell>
          <cell r="B58">
            <v>0.2</v>
          </cell>
        </row>
        <row r="59">
          <cell r="A59">
            <v>161920</v>
          </cell>
          <cell r="B59">
            <v>0.4</v>
          </cell>
        </row>
        <row r="60">
          <cell r="A60">
            <v>40480</v>
          </cell>
          <cell r="B60">
            <v>0.1</v>
          </cell>
        </row>
        <row r="61">
          <cell r="A61">
            <v>404800</v>
          </cell>
          <cell r="B61">
            <v>1</v>
          </cell>
        </row>
        <row r="62">
          <cell r="A62">
            <v>283360</v>
          </cell>
          <cell r="B62">
            <v>0.7</v>
          </cell>
        </row>
        <row r="67">
          <cell r="A67">
            <v>556054.81999999995</v>
          </cell>
        </row>
        <row r="68">
          <cell r="A68">
            <v>10704.055285</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sheetData sheetId="3"/>
      <sheetData sheetId="4"/>
      <sheetData sheetId="5"/>
      <sheetData sheetId="6"/>
      <sheetData sheetId="7"/>
      <sheetData sheetId="8"/>
      <sheetData sheetId="9"/>
      <sheetData sheetId="10"/>
      <sheetData sheetId="11">
        <row r="1">
          <cell r="A1" t="str">
            <v>类别</v>
          </cell>
          <cell r="B1" t="str">
            <v>印花税税率</v>
          </cell>
        </row>
        <row r="2">
          <cell r="A2" t="str">
            <v>采购合同</v>
          </cell>
          <cell r="B2">
            <v>2.9999999999999997E-4</v>
          </cell>
          <cell r="C2" t="str">
            <v>CG</v>
          </cell>
        </row>
        <row r="3">
          <cell r="A3" t="str">
            <v>销售合同</v>
          </cell>
          <cell r="B3">
            <v>2.9999999999999997E-4</v>
          </cell>
          <cell r="C3" t="str">
            <v>XS</v>
          </cell>
        </row>
        <row r="4">
          <cell r="A4" t="str">
            <v>加工承揽合同</v>
          </cell>
          <cell r="B4">
            <v>5.0000000000000001E-4</v>
          </cell>
          <cell r="C4" t="str">
            <v>JG</v>
          </cell>
        </row>
        <row r="5">
          <cell r="A5" t="str">
            <v>建设工程勘察设计合同</v>
          </cell>
          <cell r="B5">
            <v>5.0000000000000001E-4</v>
          </cell>
          <cell r="C5" t="str">
            <v>KC</v>
          </cell>
        </row>
        <row r="6">
          <cell r="A6" t="str">
            <v>建筑安装工程承包合同</v>
          </cell>
          <cell r="B6">
            <v>2.9999999999999997E-4</v>
          </cell>
          <cell r="C6" t="str">
            <v>CB</v>
          </cell>
        </row>
        <row r="7">
          <cell r="A7" t="str">
            <v>财产租赁合同</v>
          </cell>
          <cell r="B7">
            <v>1E-3</v>
          </cell>
          <cell r="C7" t="str">
            <v>ZL</v>
          </cell>
        </row>
        <row r="8">
          <cell r="A8" t="str">
            <v>货物运输合同</v>
          </cell>
          <cell r="B8">
            <v>5.0000000000000001E-4</v>
          </cell>
          <cell r="C8" t="str">
            <v>YS</v>
          </cell>
        </row>
        <row r="9">
          <cell r="A9" t="str">
            <v>仓储保管合同</v>
          </cell>
          <cell r="B9">
            <v>1E-3</v>
          </cell>
          <cell r="C9" t="str">
            <v>BG</v>
          </cell>
        </row>
        <row r="10">
          <cell r="A10" t="str">
            <v>借款合同</v>
          </cell>
          <cell r="B10">
            <v>5.0000000000000002E-5</v>
          </cell>
          <cell r="C10" t="str">
            <v>JK</v>
          </cell>
        </row>
        <row r="11">
          <cell r="A11" t="str">
            <v>财产保险合同</v>
          </cell>
          <cell r="B11">
            <v>1E-3</v>
          </cell>
          <cell r="C11" t="str">
            <v>BX</v>
          </cell>
        </row>
        <row r="12">
          <cell r="A12" t="str">
            <v>技术合同</v>
          </cell>
          <cell r="B12">
            <v>2.9999999999999997E-4</v>
          </cell>
          <cell r="C12" t="str">
            <v>JS</v>
          </cell>
        </row>
        <row r="13">
          <cell r="A13" t="str">
            <v>产权转移合同</v>
          </cell>
          <cell r="B13">
            <v>5.0000000000000001E-4</v>
          </cell>
          <cell r="C13" t="str">
            <v>CQ</v>
          </cell>
        </row>
        <row r="14">
          <cell r="A14" t="str">
            <v>不缴纳印花税</v>
          </cell>
          <cell r="B14">
            <v>0</v>
          </cell>
          <cell r="C14" t="str">
            <v>FW</v>
          </cell>
        </row>
        <row r="15">
          <cell r="A15" t="str">
            <v>免征印花税</v>
          </cell>
          <cell r="B15">
            <v>0</v>
          </cell>
          <cell r="C15" t="str">
            <v>FW</v>
          </cell>
        </row>
        <row r="56">
          <cell r="A56">
            <v>40480</v>
          </cell>
          <cell r="B56">
            <v>0.1</v>
          </cell>
        </row>
        <row r="57">
          <cell r="A57">
            <v>80960</v>
          </cell>
          <cell r="B57">
            <v>0.2</v>
          </cell>
        </row>
        <row r="58">
          <cell r="A58">
            <v>80960</v>
          </cell>
          <cell r="B58">
            <v>0.2</v>
          </cell>
        </row>
        <row r="59">
          <cell r="A59">
            <v>161920</v>
          </cell>
          <cell r="B59">
            <v>0.4</v>
          </cell>
        </row>
        <row r="60">
          <cell r="A60">
            <v>40480</v>
          </cell>
          <cell r="B60">
            <v>0.1</v>
          </cell>
        </row>
        <row r="61">
          <cell r="A61">
            <v>404800</v>
          </cell>
          <cell r="B61">
            <v>1</v>
          </cell>
        </row>
        <row r="62">
          <cell r="A62">
            <v>283360</v>
          </cell>
          <cell r="B62">
            <v>0.7</v>
          </cell>
        </row>
        <row r="67">
          <cell r="A67">
            <v>556054.81999999995</v>
          </cell>
        </row>
        <row r="68">
          <cell r="A68">
            <v>10704.055284999999</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待确认"/>
      <sheetName val="产品服务编号字段说明"/>
      <sheetName val="产品服务编号编码规则"/>
      <sheetName val="服务类物料清单-传SAP (2)"/>
      <sheetName val="产品服务物料清单"/>
      <sheetName val="zmm081"/>
      <sheetName val="Sheet2"/>
      <sheetName val="Sheet1"/>
      <sheetName val="采购组"/>
      <sheetName val="ZMM081基本数据-传SAP"/>
      <sheetName val="科目表"/>
      <sheetName val="税率"/>
      <sheetName val="统计型订单"/>
      <sheetName val="成本中心&amp;采购组1"/>
    </sheetNames>
    <sheetDataSet>
      <sheetData sheetId="0"/>
      <sheetData sheetId="1"/>
      <sheetData sheetId="2"/>
      <sheetData sheetId="3"/>
      <sheetData sheetId="4"/>
      <sheetData sheetId="5"/>
      <sheetData sheetId="6"/>
      <sheetData sheetId="7"/>
      <sheetData sheetId="8"/>
      <sheetData sheetId="9"/>
      <sheetData sheetId="10"/>
      <sheetData sheetId="11">
        <row r="1">
          <cell r="A1" t="str">
            <v>类别</v>
          </cell>
          <cell r="H1" t="str">
            <v>增值税税率</v>
          </cell>
          <cell r="I1" t="str">
            <v>增值税描述</v>
          </cell>
          <cell r="J1" t="str">
            <v>增值税描述</v>
          </cell>
        </row>
        <row r="3">
          <cell r="H3" t="str">
            <v>M0</v>
          </cell>
          <cell r="I3" t="str">
            <v>13%_其他（进）</v>
          </cell>
          <cell r="J3">
            <v>0.13</v>
          </cell>
          <cell r="K3" t="str">
            <v>其他（进）</v>
          </cell>
        </row>
        <row r="4">
          <cell r="H4" t="str">
            <v>M1</v>
          </cell>
          <cell r="I4" t="str">
            <v>13%_货物、加工修理修配劳务（进）</v>
          </cell>
          <cell r="J4">
            <v>0.13</v>
          </cell>
          <cell r="K4" t="str">
            <v>货物、加工修理修配劳务（进）</v>
          </cell>
        </row>
        <row r="5">
          <cell r="H5" t="str">
            <v>M2</v>
          </cell>
          <cell r="I5" t="str">
            <v>13%_固定资产（进）</v>
          </cell>
          <cell r="J5">
            <v>0.13</v>
          </cell>
          <cell r="K5" t="str">
            <v>固定资产（进）</v>
          </cell>
        </row>
        <row r="6">
          <cell r="H6" t="str">
            <v>M3</v>
          </cell>
          <cell r="I6" t="str">
            <v>13%_有形动产租赁（进）</v>
          </cell>
          <cell r="J6">
            <v>0.13</v>
          </cell>
          <cell r="K6" t="str">
            <v>有形动产租赁（进）</v>
          </cell>
        </row>
        <row r="7">
          <cell r="H7" t="str">
            <v>N0</v>
          </cell>
          <cell r="I7" t="str">
            <v>9%_其他（进）</v>
          </cell>
          <cell r="J7">
            <v>0.09</v>
          </cell>
          <cell r="K7" t="str">
            <v>其他（进）</v>
          </cell>
        </row>
        <row r="8">
          <cell r="H8" t="str">
            <v>N1</v>
          </cell>
          <cell r="I8" t="str">
            <v>9%_运输服务（进）</v>
          </cell>
          <cell r="J8">
            <v>0.09</v>
          </cell>
          <cell r="K8" t="str">
            <v>运输服务（进）</v>
          </cell>
        </row>
        <row r="9">
          <cell r="H9" t="str">
            <v>N2</v>
          </cell>
          <cell r="I9" t="str">
            <v>9%_基础电信服务（进）</v>
          </cell>
          <cell r="J9">
            <v>0.09</v>
          </cell>
          <cell r="K9" t="str">
            <v>基础电信服务（进）</v>
          </cell>
        </row>
        <row r="10">
          <cell r="H10" t="str">
            <v>N3</v>
          </cell>
          <cell r="I10" t="str">
            <v>9%_建筑安装服务（进）</v>
          </cell>
          <cell r="J10">
            <v>0.09</v>
          </cell>
          <cell r="K10" t="str">
            <v>建筑安装服务（进）</v>
          </cell>
        </row>
        <row r="11">
          <cell r="H11" t="str">
            <v>N4</v>
          </cell>
          <cell r="I11" t="str">
            <v>9%_不动产租赁服务（进）</v>
          </cell>
          <cell r="J11">
            <v>0.09</v>
          </cell>
          <cell r="K11" t="str">
            <v>不动产租赁服务（进）</v>
          </cell>
        </row>
        <row r="12">
          <cell r="H12" t="str">
            <v>N5</v>
          </cell>
          <cell r="I12" t="str">
            <v>9%_土地使用权购销（进）</v>
          </cell>
          <cell r="J12">
            <v>0.09</v>
          </cell>
          <cell r="K12" t="str">
            <v>土地使用权购销（进）</v>
          </cell>
        </row>
        <row r="13">
          <cell r="H13" t="str">
            <v>N6</v>
          </cell>
          <cell r="I13" t="str">
            <v>9%_购入不动产（进）</v>
          </cell>
          <cell r="J13">
            <v>0.09</v>
          </cell>
          <cell r="K13" t="str">
            <v>购入不动产（进）</v>
          </cell>
        </row>
        <row r="14">
          <cell r="H14" t="str">
            <v>D0</v>
          </cell>
          <cell r="I14" t="str">
            <v>6%_其他</v>
          </cell>
          <cell r="J14">
            <v>0.06</v>
          </cell>
          <cell r="K14" t="str">
            <v>其他</v>
          </cell>
        </row>
        <row r="15">
          <cell r="H15" t="str">
            <v>D1</v>
          </cell>
          <cell r="I15" t="str">
            <v>6%_增值电信服务</v>
          </cell>
          <cell r="J15">
            <v>0.06</v>
          </cell>
          <cell r="K15" t="str">
            <v>增值电信服务</v>
          </cell>
        </row>
        <row r="16">
          <cell r="H16" t="str">
            <v>D2</v>
          </cell>
          <cell r="I16" t="str">
            <v>6%_金融保险服务</v>
          </cell>
          <cell r="J16">
            <v>0.06</v>
          </cell>
          <cell r="K16" t="str">
            <v>金融保险服务</v>
          </cell>
        </row>
        <row r="17">
          <cell r="H17" t="str">
            <v>D3</v>
          </cell>
          <cell r="I17" t="str">
            <v>6%_生活服务</v>
          </cell>
          <cell r="J17">
            <v>0.06</v>
          </cell>
          <cell r="K17" t="str">
            <v>生活服务</v>
          </cell>
        </row>
        <row r="18">
          <cell r="H18" t="str">
            <v>D4</v>
          </cell>
          <cell r="I18" t="str">
            <v>6%_购置无形资产</v>
          </cell>
          <cell r="J18">
            <v>0.06</v>
          </cell>
          <cell r="K18" t="str">
            <v>购置无形资产</v>
          </cell>
        </row>
        <row r="19">
          <cell r="H19" t="str">
            <v>E0</v>
          </cell>
          <cell r="I19" t="str">
            <v>5%_其他</v>
          </cell>
          <cell r="J19">
            <v>0.05</v>
          </cell>
          <cell r="K19" t="str">
            <v>其他</v>
          </cell>
        </row>
        <row r="20">
          <cell r="H20" t="str">
            <v>E1</v>
          </cell>
          <cell r="I20" t="str">
            <v>5%_购入不动产</v>
          </cell>
          <cell r="J20">
            <v>0.05</v>
          </cell>
          <cell r="K20" t="str">
            <v>购入不动产</v>
          </cell>
        </row>
        <row r="21">
          <cell r="H21" t="str">
            <v>E2</v>
          </cell>
          <cell r="I21" t="str">
            <v>5%_不动产租赁服务</v>
          </cell>
          <cell r="J21">
            <v>0.05</v>
          </cell>
          <cell r="K21" t="str">
            <v>不动产租赁服务</v>
          </cell>
        </row>
        <row r="22">
          <cell r="H22" t="str">
            <v>F0</v>
          </cell>
          <cell r="I22" t="str">
            <v>3%_其他</v>
          </cell>
          <cell r="J22">
            <v>0.03</v>
          </cell>
          <cell r="K22" t="str">
            <v>其他</v>
          </cell>
        </row>
        <row r="23">
          <cell r="H23" t="str">
            <v>F1</v>
          </cell>
          <cell r="I23" t="str">
            <v>3%_货物、加工修理修配劳务</v>
          </cell>
          <cell r="J23">
            <v>0.03</v>
          </cell>
          <cell r="K23" t="str">
            <v>货物、加工修理修配劳务</v>
          </cell>
        </row>
        <row r="24">
          <cell r="H24" t="str">
            <v>F2</v>
          </cell>
          <cell r="I24" t="str">
            <v>3%_运输服务</v>
          </cell>
          <cell r="J24">
            <v>0.03</v>
          </cell>
          <cell r="K24" t="str">
            <v>运输服务</v>
          </cell>
        </row>
        <row r="25">
          <cell r="H25" t="str">
            <v>F3</v>
          </cell>
          <cell r="I25" t="str">
            <v>3%_电信服务</v>
          </cell>
          <cell r="J25">
            <v>0.03</v>
          </cell>
          <cell r="K25" t="str">
            <v>电信服务</v>
          </cell>
        </row>
        <row r="26">
          <cell r="H26" t="str">
            <v>F4</v>
          </cell>
          <cell r="I26" t="str">
            <v>3%_建筑安装服务</v>
          </cell>
          <cell r="J26">
            <v>0.03</v>
          </cell>
          <cell r="K26" t="str">
            <v>建筑安装服务</v>
          </cell>
        </row>
        <row r="27">
          <cell r="H27" t="str">
            <v>F5</v>
          </cell>
          <cell r="I27" t="str">
            <v>3%_金融保险服务</v>
          </cell>
          <cell r="J27">
            <v>0.03</v>
          </cell>
          <cell r="K27" t="str">
            <v>金融保险服务</v>
          </cell>
        </row>
        <row r="28">
          <cell r="H28" t="str">
            <v>F6</v>
          </cell>
          <cell r="I28" t="str">
            <v>3%_有形动产租赁服务</v>
          </cell>
          <cell r="J28">
            <v>0.03</v>
          </cell>
          <cell r="K28" t="str">
            <v>有形动产租赁服务</v>
          </cell>
        </row>
        <row r="29">
          <cell r="H29" t="str">
            <v>F7</v>
          </cell>
          <cell r="I29" t="str">
            <v>3%_生活服务</v>
          </cell>
          <cell r="J29">
            <v>0.03</v>
          </cell>
          <cell r="K29" t="str">
            <v>生活服务</v>
          </cell>
        </row>
        <row r="30">
          <cell r="H30" t="str">
            <v>F8</v>
          </cell>
          <cell r="I30" t="str">
            <v>3%_购置无形资产</v>
          </cell>
          <cell r="J30">
            <v>0.03</v>
          </cell>
          <cell r="K30" t="str">
            <v>购置无形资产</v>
          </cell>
        </row>
        <row r="31">
          <cell r="H31" t="str">
            <v>F9</v>
          </cell>
          <cell r="I31" t="str">
            <v>3%_高速公路通行费进项税</v>
          </cell>
          <cell r="J31">
            <v>0.03</v>
          </cell>
          <cell r="K31" t="str">
            <v>高速公路通行费进项税</v>
          </cell>
        </row>
        <row r="32">
          <cell r="H32" t="str">
            <v>J0</v>
          </cell>
          <cell r="I32" t="str">
            <v>0% ，进项税</v>
          </cell>
          <cell r="J32">
            <v>0</v>
          </cell>
          <cell r="K32" t="str">
            <v>进项税</v>
          </cell>
        </row>
        <row r="33">
          <cell r="H33" t="str">
            <v>G1</v>
          </cell>
          <cell r="I33" t="str">
            <v>1.5%_减征</v>
          </cell>
          <cell r="J33">
            <v>1.4999999999999999E-2</v>
          </cell>
          <cell r="K33" t="str">
            <v>减征</v>
          </cell>
        </row>
        <row r="34">
          <cell r="H34" t="str">
            <v>P0</v>
          </cell>
          <cell r="I34" t="str">
            <v>1%,进项税</v>
          </cell>
          <cell r="J34">
            <v>0.01</v>
          </cell>
          <cell r="K34" t="str">
            <v>进项税</v>
          </cell>
        </row>
        <row r="35">
          <cell r="H35" t="str">
            <v>B1</v>
          </cell>
          <cell r="I35" t="str">
            <v>13%_适用的货物劳务</v>
          </cell>
          <cell r="J35">
            <v>0.13</v>
          </cell>
          <cell r="K35" t="str">
            <v>适用的货物劳务</v>
          </cell>
        </row>
        <row r="36">
          <cell r="H36" t="str">
            <v>E3</v>
          </cell>
          <cell r="I36" t="str">
            <v>5%_一般公路及船闸通行费进项税</v>
          </cell>
          <cell r="J36">
            <v>0.05</v>
          </cell>
          <cell r="K36" t="str">
            <v>一般公路及船闸通行费进项税</v>
          </cell>
        </row>
        <row r="37">
          <cell r="H37" t="str">
            <v>J5</v>
          </cell>
          <cell r="I37" t="str">
            <v>7% ，进项税</v>
          </cell>
          <cell r="J37">
            <v>7.0000000000000007E-2</v>
          </cell>
          <cell r="K37" t="str">
            <v>进项税</v>
          </cell>
        </row>
        <row r="38">
          <cell r="H38" t="str">
            <v>JY</v>
          </cell>
          <cell r="I38" t="str">
            <v>7%运费抵扣</v>
          </cell>
          <cell r="J38">
            <v>7.0000000000000007E-2</v>
          </cell>
          <cell r="K38" t="str">
            <v>运费抵扣</v>
          </cell>
        </row>
        <row r="39">
          <cell r="H39" t="str">
            <v>J8</v>
          </cell>
          <cell r="I39" t="str">
            <v>4% ，进项税（资产减半征收）</v>
          </cell>
          <cell r="J39">
            <v>0.04</v>
          </cell>
          <cell r="K39" t="str">
            <v>进项税（资产减半征收）</v>
          </cell>
        </row>
        <row r="40">
          <cell r="H40" t="str">
            <v>X0</v>
          </cell>
          <cell r="I40" t="str">
            <v>0% ，销项税</v>
          </cell>
          <cell r="J40">
            <v>0</v>
          </cell>
          <cell r="K40" t="str">
            <v>销项税</v>
          </cell>
        </row>
        <row r="41">
          <cell r="H41" t="str">
            <v>X2</v>
          </cell>
          <cell r="I41" t="str">
            <v>6% ，销项税</v>
          </cell>
          <cell r="J41">
            <v>0.06</v>
          </cell>
          <cell r="K41" t="str">
            <v>销项税</v>
          </cell>
        </row>
        <row r="42">
          <cell r="H42" t="str">
            <v>XA</v>
          </cell>
          <cell r="I42" t="str">
            <v>13% ，销项税</v>
          </cell>
          <cell r="J42">
            <v>0.13</v>
          </cell>
          <cell r="K42" t="str">
            <v>销项税</v>
          </cell>
        </row>
        <row r="43">
          <cell r="H43" t="str">
            <v>XB</v>
          </cell>
          <cell r="I43" t="str">
            <v>13%，销项税 非经营</v>
          </cell>
          <cell r="J43">
            <v>0.13</v>
          </cell>
          <cell r="K43" t="str">
            <v>销项税 非经营</v>
          </cell>
        </row>
        <row r="44">
          <cell r="H44" t="str">
            <v>XC</v>
          </cell>
          <cell r="I44" t="str">
            <v>9% ，销项税</v>
          </cell>
          <cell r="J44">
            <v>0.09</v>
          </cell>
          <cell r="K44" t="str">
            <v>销项税</v>
          </cell>
        </row>
      </sheetData>
      <sheetData sheetId="12"/>
      <sheetData sheetId="1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enovo" refreshedDate="45604.391689004631" createdVersion="7" refreshedVersion="8" minRefreshableVersion="3" recordCount="172" xr:uid="{00000000-000A-0000-FFFF-FFFF01000000}">
  <cacheSource type="worksheet">
    <worksheetSource ref="O1:O173" sheet="Sheet1"/>
  </cacheSource>
  <cacheFields count="1">
    <cacheField name="二级分类描述" numFmtId="0">
      <sharedItems count="14">
        <s v="金融服务"/>
        <s v="鉴证咨询服务"/>
        <s v="交通运输服务"/>
        <s v="物流辅助服务"/>
        <s v="租赁服务"/>
        <s v="电信服务"/>
        <s v="建筑服务"/>
        <s v="研发和技术服务"/>
        <s v="信息技术服务"/>
        <s v="文化创意服务"/>
        <s v="商务辅助服务"/>
        <s v="生活服务"/>
        <s v="邮政服务"/>
        <s v="其他"/>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enovo" refreshedDate="45604.391690046294" createdVersion="7" refreshedVersion="8" minRefreshableVersion="3" recordCount="228" xr:uid="{00000000-000A-0000-FFFF-FFFF02000000}">
  <cacheSource type="worksheet">
    <worksheetSource ref="A1:A229" sheet="Sheet1"/>
  </cacheSource>
  <cacheFields count="1">
    <cacheField name="一级分类描述" numFmtId="0">
      <sharedItems count="8">
        <s v="销售合同"/>
        <s v="物资采购合同"/>
        <s v="资产采购合同"/>
        <s v="服务采购合同"/>
        <s v="能源采购业务"/>
        <s v="加工修理修配业务"/>
        <s v="融资合同"/>
        <s v="投资合同"/>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r>
  <r>
    <x v="0"/>
  </r>
  <r>
    <x v="0"/>
  </r>
  <r>
    <x v="0"/>
  </r>
  <r>
    <x v="0"/>
  </r>
  <r>
    <x v="0"/>
  </r>
  <r>
    <x v="1"/>
  </r>
  <r>
    <x v="1"/>
  </r>
  <r>
    <x v="1"/>
  </r>
  <r>
    <x v="1"/>
  </r>
  <r>
    <x v="1"/>
  </r>
  <r>
    <x v="1"/>
  </r>
  <r>
    <x v="1"/>
  </r>
  <r>
    <x v="1"/>
  </r>
  <r>
    <x v="1"/>
  </r>
  <r>
    <x v="1"/>
  </r>
  <r>
    <x v="1"/>
  </r>
  <r>
    <x v="1"/>
  </r>
  <r>
    <x v="1"/>
  </r>
  <r>
    <x v="1"/>
  </r>
  <r>
    <x v="1"/>
  </r>
  <r>
    <x v="1"/>
  </r>
  <r>
    <x v="1"/>
  </r>
  <r>
    <x v="1"/>
  </r>
  <r>
    <x v="1"/>
  </r>
  <r>
    <x v="1"/>
  </r>
  <r>
    <x v="2"/>
  </r>
  <r>
    <x v="2"/>
  </r>
  <r>
    <x v="2"/>
  </r>
  <r>
    <x v="2"/>
  </r>
  <r>
    <x v="2"/>
  </r>
  <r>
    <x v="2"/>
  </r>
  <r>
    <x v="2"/>
  </r>
  <r>
    <x v="2"/>
  </r>
  <r>
    <x v="3"/>
  </r>
  <r>
    <x v="3"/>
  </r>
  <r>
    <x v="4"/>
  </r>
  <r>
    <x v="4"/>
  </r>
  <r>
    <x v="4"/>
  </r>
  <r>
    <x v="4"/>
  </r>
  <r>
    <x v="5"/>
  </r>
  <r>
    <x v="5"/>
  </r>
  <r>
    <x v="5"/>
  </r>
  <r>
    <x v="6"/>
  </r>
  <r>
    <x v="6"/>
  </r>
  <r>
    <x v="6"/>
  </r>
  <r>
    <x v="0"/>
  </r>
  <r>
    <x v="0"/>
  </r>
  <r>
    <x v="7"/>
  </r>
  <r>
    <x v="7"/>
  </r>
  <r>
    <x v="8"/>
  </r>
  <r>
    <x v="8"/>
  </r>
  <r>
    <x v="8"/>
  </r>
  <r>
    <x v="8"/>
  </r>
  <r>
    <x v="8"/>
  </r>
  <r>
    <x v="8"/>
  </r>
  <r>
    <x v="9"/>
  </r>
  <r>
    <x v="9"/>
  </r>
  <r>
    <x v="9"/>
  </r>
  <r>
    <x v="9"/>
  </r>
  <r>
    <x v="9"/>
  </r>
  <r>
    <x v="9"/>
  </r>
  <r>
    <x v="9"/>
  </r>
  <r>
    <x v="9"/>
  </r>
  <r>
    <x v="9"/>
  </r>
  <r>
    <x v="10"/>
  </r>
  <r>
    <x v="10"/>
  </r>
  <r>
    <x v="10"/>
  </r>
  <r>
    <x v="10"/>
  </r>
  <r>
    <x v="10"/>
  </r>
  <r>
    <x v="10"/>
  </r>
  <r>
    <x v="10"/>
  </r>
  <r>
    <x v="10"/>
  </r>
  <r>
    <x v="10"/>
  </r>
  <r>
    <x v="10"/>
  </r>
  <r>
    <x v="11"/>
  </r>
  <r>
    <x v="12"/>
  </r>
  <r>
    <x v="6"/>
  </r>
  <r>
    <x v="6"/>
  </r>
  <r>
    <x v="6"/>
  </r>
  <r>
    <x v="9"/>
  </r>
  <r>
    <x v="9"/>
  </r>
  <r>
    <x v="9"/>
  </r>
  <r>
    <x v="11"/>
  </r>
  <r>
    <x v="11"/>
  </r>
  <r>
    <x v="11"/>
  </r>
  <r>
    <x v="11"/>
  </r>
  <r>
    <x v="1"/>
  </r>
  <r>
    <x v="1"/>
  </r>
  <r>
    <x v="1"/>
  </r>
  <r>
    <x v="1"/>
  </r>
  <r>
    <x v="1"/>
  </r>
  <r>
    <x v="1"/>
  </r>
  <r>
    <x v="11"/>
  </r>
  <r>
    <x v="1"/>
  </r>
  <r>
    <x v="11"/>
  </r>
  <r>
    <x v="1"/>
  </r>
  <r>
    <x v="1"/>
  </r>
  <r>
    <x v="1"/>
  </r>
  <r>
    <x v="1"/>
  </r>
  <r>
    <x v="7"/>
  </r>
  <r>
    <x v="7"/>
  </r>
  <r>
    <x v="7"/>
  </r>
  <r>
    <x v="11"/>
  </r>
  <r>
    <x v="11"/>
  </r>
  <r>
    <x v="11"/>
  </r>
  <r>
    <x v="11"/>
  </r>
  <r>
    <x v="2"/>
  </r>
  <r>
    <x v="4"/>
  </r>
  <r>
    <x v="0"/>
  </r>
  <r>
    <x v="0"/>
  </r>
  <r>
    <x v="11"/>
  </r>
  <r>
    <x v="7"/>
  </r>
  <r>
    <x v="7"/>
  </r>
  <r>
    <x v="7"/>
  </r>
  <r>
    <x v="8"/>
  </r>
  <r>
    <x v="8"/>
  </r>
  <r>
    <x v="8"/>
  </r>
  <r>
    <x v="8"/>
  </r>
  <r>
    <x v="8"/>
  </r>
  <r>
    <x v="8"/>
  </r>
  <r>
    <x v="1"/>
  </r>
  <r>
    <x v="2"/>
  </r>
  <r>
    <x v="2"/>
  </r>
  <r>
    <x v="1"/>
  </r>
  <r>
    <x v="1"/>
  </r>
  <r>
    <x v="1"/>
  </r>
  <r>
    <x v="1"/>
  </r>
  <r>
    <x v="1"/>
  </r>
  <r>
    <x v="1"/>
  </r>
  <r>
    <x v="1"/>
  </r>
  <r>
    <x v="1"/>
  </r>
  <r>
    <x v="1"/>
  </r>
  <r>
    <x v="1"/>
  </r>
  <r>
    <x v="1"/>
  </r>
  <r>
    <x v="13"/>
  </r>
  <r>
    <x v="13"/>
  </r>
  <r>
    <x v="4"/>
  </r>
  <r>
    <x v="6"/>
  </r>
  <r>
    <x v="6"/>
  </r>
  <r>
    <x v="6"/>
  </r>
  <r>
    <x v="6"/>
  </r>
  <r>
    <x v="0"/>
  </r>
  <r>
    <x v="7"/>
  </r>
  <r>
    <x v="7"/>
  </r>
  <r>
    <x v="9"/>
  </r>
  <r>
    <x v="9"/>
  </r>
  <r>
    <x v="10"/>
  </r>
  <r>
    <x v="10"/>
  </r>
  <r>
    <x v="1"/>
  </r>
  <r>
    <x v="1"/>
  </r>
  <r>
    <x v="1"/>
  </r>
  <r>
    <x v="1"/>
  </r>
  <r>
    <x v="1"/>
  </r>
  <r>
    <x v="1"/>
  </r>
  <r>
    <x v="1"/>
  </r>
  <r>
    <x v="1"/>
  </r>
  <r>
    <x v="1"/>
  </r>
  <r>
    <x v="1"/>
  </r>
  <r>
    <x v="13"/>
  </r>
  <r>
    <x v="2"/>
  </r>
  <r>
    <x v="2"/>
  </r>
  <r>
    <x v="4"/>
  </r>
  <r>
    <x v="4"/>
  </r>
  <r>
    <x v="7"/>
  </r>
  <r>
    <x v="7"/>
  </r>
  <r>
    <x v="7"/>
  </r>
  <r>
    <x v="7"/>
  </r>
  <r>
    <x v="9"/>
  </r>
  <r>
    <x v="9"/>
  </r>
  <r>
    <x v="10"/>
  </r>
  <r>
    <x v="1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5"/>
  </r>
  <r>
    <x v="5"/>
  </r>
  <r>
    <x v="5"/>
  </r>
  <r>
    <x v="5"/>
  </r>
  <r>
    <x v="5"/>
  </r>
  <r>
    <x v="5"/>
  </r>
  <r>
    <x v="5"/>
  </r>
  <r>
    <x v="5"/>
  </r>
  <r>
    <x v="5"/>
  </r>
  <r>
    <x v="6"/>
  </r>
  <r>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1" cacheId="9" applyNumberFormats="0" applyBorderFormats="0" applyFontFormats="0" applyPatternFormats="0" applyAlignmentFormats="0" applyWidthHeightFormats="1" dataCaption="值" updatedVersion="8" minRefreshableVersion="3" useAutoFormatting="1" createdVersion="6" indent="0" outline="1" outlineData="1" multipleFieldFilters="0">
  <location ref="C2:D11" firstHeaderRow="1" firstDataRow="1" firstDataCol="1"/>
  <pivotFields count="1">
    <pivotField axis="axisRow" dataField="1" multipleItemSelectionAllowed="1" showAll="0">
      <items count="9">
        <item x="3"/>
        <item x="5"/>
        <item x="4"/>
        <item x="6"/>
        <item x="7"/>
        <item x="1"/>
        <item x="0"/>
        <item x="2"/>
        <item t="default"/>
      </items>
    </pivotField>
  </pivotFields>
  <rowFields count="1">
    <field x="0"/>
  </rowFields>
  <rowItems count="9">
    <i>
      <x/>
    </i>
    <i>
      <x v="1"/>
    </i>
    <i>
      <x v="2"/>
    </i>
    <i>
      <x v="3"/>
    </i>
    <i>
      <x v="4"/>
    </i>
    <i>
      <x v="5"/>
    </i>
    <i>
      <x v="6"/>
    </i>
    <i>
      <x v="7"/>
    </i>
    <i t="grand">
      <x/>
    </i>
  </rowItems>
  <colItems count="1">
    <i/>
  </colItems>
  <dataFields count="1">
    <dataField name="计数项:一级分类描述" fld="0" subtotal="count" baseField="0" baseItem="0"/>
  </dataFields>
  <pivotTableStyleInfo name="PivotStyleLight16"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 applyNumberFormats="0" applyBorderFormats="0" applyFontFormats="0" applyPatternFormats="0" applyAlignmentFormats="0" applyWidthHeightFormats="1" dataCaption="值" updatedVersion="8" minRefreshableVersion="3" useAutoFormatting="1" createdVersion="6" indent="0" outline="1" outlineData="1" multipleFieldFilters="0">
  <location ref="Q1:R16" firstHeaderRow="1" firstDataRow="1" firstDataCol="1"/>
  <pivotFields count="1">
    <pivotField axis="axisRow" dataField="1" multipleItemSelectionAllowed="1" showAll="0">
      <items count="15">
        <item x="5"/>
        <item x="6"/>
        <item x="1"/>
        <item x="2"/>
        <item x="0"/>
        <item x="13"/>
        <item x="10"/>
        <item x="11"/>
        <item x="9"/>
        <item x="3"/>
        <item x="8"/>
        <item x="7"/>
        <item x="12"/>
        <item x="4"/>
        <item t="default"/>
      </items>
    </pivotField>
  </pivotFields>
  <rowFields count="1">
    <field x="0"/>
  </rowFields>
  <rowItems count="15">
    <i>
      <x/>
    </i>
    <i>
      <x v="1"/>
    </i>
    <i>
      <x v="2"/>
    </i>
    <i>
      <x v="3"/>
    </i>
    <i>
      <x v="4"/>
    </i>
    <i>
      <x v="5"/>
    </i>
    <i>
      <x v="6"/>
    </i>
    <i>
      <x v="7"/>
    </i>
    <i>
      <x v="8"/>
    </i>
    <i>
      <x v="9"/>
    </i>
    <i>
      <x v="10"/>
    </i>
    <i>
      <x v="11"/>
    </i>
    <i>
      <x v="12"/>
    </i>
    <i>
      <x v="13"/>
    </i>
    <i t="grand">
      <x/>
    </i>
  </rowItems>
  <colItems count="1">
    <i/>
  </colItems>
  <dataFields count="1">
    <dataField name="计数项:二级分类描述" fld="0" subtotal="count" baseField="0" baseItem="0"/>
  </dataFields>
  <pivotTableStyleInfo name="PivotStyleLight16" showRowHeaders="1" showColHeaders="1" showRowStripes="0" showColStripes="0" showLastColumn="0"/>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75B31-56D8-4F52-A8A2-B8DAB2D36534}">
  <sheetPr>
    <outlinePr summaryBelow="0" summaryRight="0"/>
  </sheetPr>
  <dimension ref="A1:G10"/>
  <sheetViews>
    <sheetView workbookViewId="0"/>
  </sheetViews>
  <sheetFormatPr defaultColWidth="9" defaultRowHeight="14.1" customHeight="1" x14ac:dyDescent="0.3"/>
  <cols>
    <col min="1" max="1" width="8.81640625" style="32"/>
    <col min="2" max="2" width="59.453125" style="64" customWidth="1"/>
    <col min="3" max="3" width="29.81640625" style="123" customWidth="1"/>
    <col min="4" max="4" width="28.81640625" style="123" customWidth="1"/>
    <col min="5" max="5" width="7.1796875" style="123" customWidth="1"/>
    <col min="6" max="6" width="10.1796875" style="123" customWidth="1"/>
  </cols>
  <sheetData>
    <row r="1" spans="1:7" ht="14.1" customHeight="1" x14ac:dyDescent="0.3">
      <c r="A1" s="32" t="s">
        <v>0</v>
      </c>
      <c r="B1" s="78" t="s">
        <v>1</v>
      </c>
      <c r="C1" s="123" t="s">
        <v>2</v>
      </c>
    </row>
    <row r="2" spans="1:7" ht="42" customHeight="1" x14ac:dyDescent="0.3">
      <c r="B2" s="64" t="s">
        <v>3</v>
      </c>
      <c r="C2" s="79" t="s">
        <v>4</v>
      </c>
    </row>
    <row r="3" spans="1:7" ht="56.1" customHeight="1" x14ac:dyDescent="0.3">
      <c r="B3" s="64" t="s">
        <v>5</v>
      </c>
    </row>
    <row r="4" spans="1:7" ht="14.1" customHeight="1" x14ac:dyDescent="0.3">
      <c r="B4" s="64" t="s">
        <v>6</v>
      </c>
    </row>
    <row r="6" spans="1:7" ht="14.1" customHeight="1" x14ac:dyDescent="0.3">
      <c r="C6" s="64"/>
      <c r="F6" s="79"/>
      <c r="G6" s="123"/>
    </row>
    <row r="7" spans="1:7" ht="14.1" customHeight="1" x14ac:dyDescent="0.3">
      <c r="C7" s="77"/>
      <c r="G7" s="123"/>
    </row>
    <row r="8" spans="1:7" ht="14.1" customHeight="1" x14ac:dyDescent="0.3">
      <c r="C8" s="77"/>
      <c r="D8" s="80"/>
      <c r="G8" s="123"/>
    </row>
    <row r="9" spans="1:7" ht="14.1" customHeight="1" x14ac:dyDescent="0.3">
      <c r="C9" s="77"/>
      <c r="D9" s="80"/>
      <c r="G9" s="123"/>
    </row>
    <row r="10" spans="1:7" ht="14.1" customHeight="1" x14ac:dyDescent="0.3">
      <c r="C10" s="77"/>
      <c r="D10" s="80"/>
    </row>
  </sheetData>
  <sheetProtection insertHyperlinks="0" autoFilter="0"/>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BCE0-107E-4968-A2D7-5EC6DA883A93}">
  <sheetPr>
    <outlinePr summaryBelow="0" summaryRight="0"/>
  </sheetPr>
  <dimension ref="A1:AC547"/>
  <sheetViews>
    <sheetView workbookViewId="0">
      <pane ySplit="1" topLeftCell="A422" activePane="bottomLeft" state="frozen"/>
      <selection pane="bottomLeft" activeCell="A436" sqref="A436:AC436"/>
    </sheetView>
  </sheetViews>
  <sheetFormatPr defaultColWidth="9" defaultRowHeight="14.1" customHeight="1" x14ac:dyDescent="0.3"/>
  <cols>
    <col min="2" max="16" width="2.1796875" style="83" customWidth="1"/>
    <col min="17" max="19" width="5.1796875" style="20" customWidth="1"/>
    <col min="20" max="20" width="5.1796875" style="21" customWidth="1"/>
    <col min="21" max="21" width="5.1796875" style="20" customWidth="1"/>
    <col min="22" max="22" width="5.1796875" style="22" customWidth="1"/>
    <col min="23" max="25" width="5.1796875" style="20" customWidth="1"/>
    <col min="26" max="26" width="22.453125" style="20" customWidth="1"/>
    <col min="27" max="29" width="6.81640625" style="83" customWidth="1"/>
  </cols>
  <sheetData>
    <row r="1" spans="1:29" s="19" customFormat="1" ht="33" customHeight="1" x14ac:dyDescent="0.3">
      <c r="A1" s="23" t="s">
        <v>1935</v>
      </c>
      <c r="B1" s="23" t="s">
        <v>39</v>
      </c>
      <c r="C1" s="23" t="s">
        <v>2269</v>
      </c>
      <c r="D1" s="23" t="s">
        <v>45</v>
      </c>
      <c r="E1" s="23" t="s">
        <v>298</v>
      </c>
      <c r="F1" s="23" t="s">
        <v>299</v>
      </c>
      <c r="G1" s="23" t="s">
        <v>302</v>
      </c>
      <c r="H1" s="23" t="s">
        <v>48</v>
      </c>
      <c r="I1" s="23" t="s">
        <v>53</v>
      </c>
      <c r="J1" s="23" t="s">
        <v>56</v>
      </c>
      <c r="K1" s="23" t="s">
        <v>57</v>
      </c>
      <c r="L1" s="23" t="s">
        <v>59</v>
      </c>
      <c r="M1" s="23" t="s">
        <v>65</v>
      </c>
      <c r="N1" s="23" t="s">
        <v>305</v>
      </c>
      <c r="O1" s="23" t="s">
        <v>2270</v>
      </c>
      <c r="P1" s="23" t="s">
        <v>306</v>
      </c>
      <c r="Q1" s="26" t="s">
        <v>14</v>
      </c>
      <c r="R1" s="26" t="s">
        <v>12</v>
      </c>
      <c r="S1" s="26" t="s">
        <v>16</v>
      </c>
      <c r="T1" s="27" t="s">
        <v>25</v>
      </c>
      <c r="U1" s="26" t="s">
        <v>21</v>
      </c>
      <c r="V1" s="28" t="s">
        <v>30</v>
      </c>
      <c r="W1" s="26" t="s">
        <v>27</v>
      </c>
      <c r="X1" s="26" t="s">
        <v>31</v>
      </c>
      <c r="Y1" s="26" t="s">
        <v>313</v>
      </c>
      <c r="Z1" s="29" t="s">
        <v>2271</v>
      </c>
      <c r="AA1" s="30" t="s">
        <v>300</v>
      </c>
      <c r="AB1" s="30" t="s">
        <v>301</v>
      </c>
      <c r="AC1" s="30" t="s">
        <v>2272</v>
      </c>
    </row>
    <row r="2" spans="1:29" ht="14.1" customHeight="1" x14ac:dyDescent="0.3">
      <c r="A2" s="83" t="str">
        <f>产品服务物料清单!J2</f>
        <v>DA01</v>
      </c>
      <c r="B2" s="83" t="str">
        <f>产品服务物料清单!L2</f>
        <v>PC</v>
      </c>
      <c r="C2" s="83">
        <f>产品服务物料清单!M2</f>
        <v>2</v>
      </c>
      <c r="D2" s="83" t="str">
        <f>产品服务物料清单!N2</f>
        <v>总部对外销售叶片业务。</v>
      </c>
      <c r="E2" s="123">
        <f>产品服务物料清单!O2</f>
        <v>0</v>
      </c>
      <c r="F2" s="83" t="str">
        <f>产品服务物料清单!P2</f>
        <v>XA</v>
      </c>
      <c r="G2" s="83" t="str">
        <f>产品服务物料清单!U2</f>
        <v>XS</v>
      </c>
      <c r="H2" s="83">
        <f>产品服务物料清单!V2</f>
        <v>0</v>
      </c>
      <c r="I2" s="83" t="str">
        <f>产品服务物料清单!X2</f>
        <v>√</v>
      </c>
      <c r="J2" s="83" t="str">
        <f>产品服务物料清单!Y2</f>
        <v>√</v>
      </c>
      <c r="K2" s="83" t="str">
        <f>产品服务物料清单!Z2</f>
        <v>×</v>
      </c>
      <c r="L2" s="83" t="str">
        <f>产品服务物料清单!AA2</f>
        <v>√</v>
      </c>
      <c r="M2" s="83">
        <f>产品服务物料清单!AB2</f>
        <v>0</v>
      </c>
      <c r="N2" s="83">
        <f>产品服务物料清单!AC2</f>
        <v>0</v>
      </c>
      <c r="O2" s="83">
        <f>产品服务物料清单!AD2</f>
        <v>0</v>
      </c>
      <c r="P2" s="83">
        <f>产品服务物料清单!AE2</f>
        <v>0</v>
      </c>
      <c r="Q2" s="20" t="str">
        <f>产品服务物料清单!B2</f>
        <v>DA</v>
      </c>
      <c r="R2" s="20" t="str">
        <f>产品服务物料清单!A2</f>
        <v>销售合同</v>
      </c>
      <c r="S2" s="20">
        <f>产品服务物料清单!C2</f>
        <v>0</v>
      </c>
      <c r="T2" s="21">
        <f>产品服务物料清单!F2</f>
        <v>0</v>
      </c>
      <c r="U2" s="20">
        <f>产品服务物料清单!E2</f>
        <v>0</v>
      </c>
      <c r="V2" s="22">
        <f>产品服务物料清单!H2</f>
        <v>0</v>
      </c>
      <c r="W2" s="20">
        <f>产品服务物料清单!G2</f>
        <v>0</v>
      </c>
      <c r="X2" s="20" t="str">
        <f>产品服务物料清单!I2</f>
        <v>01</v>
      </c>
      <c r="Y2" s="20" t="str">
        <f>产品服务物料清单!AQ2</f>
        <v>E:其他</v>
      </c>
      <c r="Z2" s="20" t="str">
        <f>产品服务物料清单!K2</f>
        <v>销售叶片</v>
      </c>
      <c r="AA2" s="24">
        <f>产品服务物料清单!Q2</f>
        <v>0.13</v>
      </c>
      <c r="AB2" s="83" t="str">
        <f>产品服务物料清单!R2</f>
        <v>销项税</v>
      </c>
      <c r="AC2" s="83" t="str">
        <f>产品服务物料清单!S2</f>
        <v>销售合同</v>
      </c>
    </row>
    <row r="3" spans="1:29" ht="14.1" customHeight="1" x14ac:dyDescent="0.3">
      <c r="A3" s="83" t="str">
        <f>产品服务物料清单!J3</f>
        <v>DA02</v>
      </c>
      <c r="B3" s="83" t="str">
        <f>产品服务物料清单!L3</f>
        <v>PC</v>
      </c>
      <c r="C3" s="83">
        <f>产品服务物料清单!M3</f>
        <v>2</v>
      </c>
      <c r="D3" s="83" t="str">
        <f>产品服务物料清单!N3</f>
        <v>叶片售后维修服务结算的费用。</v>
      </c>
      <c r="E3" s="123">
        <f>产品服务物料清单!O3</f>
        <v>0</v>
      </c>
      <c r="F3" s="83" t="str">
        <f>产品服务物料清单!P3</f>
        <v>XA</v>
      </c>
      <c r="G3" s="83" t="str">
        <f>产品服务物料清单!U3</f>
        <v>JG</v>
      </c>
      <c r="H3" s="83">
        <f>产品服务物料清单!V3</f>
        <v>0</v>
      </c>
      <c r="I3" s="83" t="str">
        <f>产品服务物料清单!X3</f>
        <v>×</v>
      </c>
      <c r="J3" s="83" t="str">
        <f>产品服务物料清单!Y3</f>
        <v>×</v>
      </c>
      <c r="K3" s="83" t="str">
        <f>产品服务物料清单!Z3</f>
        <v>√</v>
      </c>
      <c r="L3" s="83" t="str">
        <f>产品服务物料清单!AA3</f>
        <v>×</v>
      </c>
      <c r="M3" s="83">
        <f>产品服务物料清单!AB3</f>
        <v>0</v>
      </c>
      <c r="N3" s="83">
        <f>产品服务物料清单!AC3</f>
        <v>0</v>
      </c>
      <c r="O3" s="83">
        <f>产品服务物料清单!AD3</f>
        <v>0</v>
      </c>
      <c r="P3" s="83">
        <f>产品服务物料清单!AE3</f>
        <v>0</v>
      </c>
      <c r="Q3" s="20" t="str">
        <f>产品服务物料清单!B3</f>
        <v>DA</v>
      </c>
      <c r="R3" s="20" t="str">
        <f>产品服务物料清单!A3</f>
        <v>销售合同</v>
      </c>
      <c r="S3" s="20">
        <f>产品服务物料清单!C3</f>
        <v>0</v>
      </c>
      <c r="T3" s="21">
        <f>产品服务物料清单!F3</f>
        <v>0</v>
      </c>
      <c r="U3" s="20">
        <f>产品服务物料清单!E3</f>
        <v>0</v>
      </c>
      <c r="V3" s="22">
        <f>产品服务物料清单!H3</f>
        <v>0</v>
      </c>
      <c r="W3" s="20">
        <f>产品服务物料清单!G3</f>
        <v>0</v>
      </c>
      <c r="X3" s="20" t="str">
        <f>产品服务物料清单!I3</f>
        <v>02</v>
      </c>
      <c r="Y3" s="20" t="str">
        <f>产品服务物料清单!AQ3</f>
        <v>C:售后服务类</v>
      </c>
      <c r="Z3" s="20" t="str">
        <f>产品服务物料清单!K3</f>
        <v>销售售后服务</v>
      </c>
      <c r="AA3" s="24">
        <f>产品服务物料清单!Q3</f>
        <v>0.13</v>
      </c>
      <c r="AB3" s="83" t="str">
        <f>产品服务物料清单!R3</f>
        <v>销项税</v>
      </c>
      <c r="AC3" s="83" t="str">
        <f>产品服务物料清单!S3</f>
        <v>加工承揽合同</v>
      </c>
    </row>
    <row r="4" spans="1:29" ht="14.1" customHeight="1" x14ac:dyDescent="0.3">
      <c r="A4" s="83" t="str">
        <f>产品服务物料清单!J4</f>
        <v>DA03</v>
      </c>
      <c r="B4" s="83" t="str">
        <f>产品服务物料清单!L4</f>
        <v>PC</v>
      </c>
      <c r="C4" s="83">
        <f>产品服务物料清单!M4</f>
        <v>2</v>
      </c>
      <c r="D4" s="83" t="str">
        <f>产品服务物料清单!N4</f>
        <v>销售叶片设计等服务。</v>
      </c>
      <c r="E4" s="123">
        <f>产品服务物料清单!O4</f>
        <v>0</v>
      </c>
      <c r="F4" s="83" t="str">
        <f>产品服务物料清单!P4</f>
        <v>X2</v>
      </c>
      <c r="G4" s="83" t="str">
        <f>产品服务物料清单!U4</f>
        <v>JS</v>
      </c>
      <c r="H4" s="83">
        <f>产品服务物料清单!V4</f>
        <v>0</v>
      </c>
      <c r="I4" s="83" t="str">
        <f>产品服务物料清单!X4</f>
        <v>×</v>
      </c>
      <c r="J4" s="83" t="str">
        <f>产品服务物料清单!Y4</f>
        <v>×</v>
      </c>
      <c r="K4" s="83" t="str">
        <f>产品服务物料清单!Z4</f>
        <v>×</v>
      </c>
      <c r="L4" s="83" t="str">
        <f>产品服务物料清单!AA4</f>
        <v>×</v>
      </c>
      <c r="M4" s="83">
        <f>产品服务物料清单!AB4</f>
        <v>0</v>
      </c>
      <c r="N4" s="83">
        <f>产品服务物料清单!AC4</f>
        <v>0</v>
      </c>
      <c r="O4" s="83">
        <f>产品服务物料清单!AD4</f>
        <v>0</v>
      </c>
      <c r="P4" s="83">
        <f>产品服务物料清单!AE4</f>
        <v>0</v>
      </c>
      <c r="Q4" s="20" t="str">
        <f>产品服务物料清单!B4</f>
        <v>DA</v>
      </c>
      <c r="R4" s="20" t="str">
        <f>产品服务物料清单!A4</f>
        <v>销售合同</v>
      </c>
      <c r="S4" s="20">
        <f>产品服务物料清单!C4</f>
        <v>0</v>
      </c>
      <c r="T4" s="21">
        <f>产品服务物料清单!F4</f>
        <v>0</v>
      </c>
      <c r="U4" s="20">
        <f>产品服务物料清单!E4</f>
        <v>0</v>
      </c>
      <c r="V4" s="22">
        <f>产品服务物料清单!H4</f>
        <v>0</v>
      </c>
      <c r="W4" s="20">
        <f>产品服务物料清单!G4</f>
        <v>0</v>
      </c>
      <c r="X4" s="20" t="str">
        <f>产品服务物料清单!I4</f>
        <v>03</v>
      </c>
      <c r="Y4" s="20" t="str">
        <f>产品服务物料清单!AQ4</f>
        <v>E:其他</v>
      </c>
      <c r="Z4" s="20" t="str">
        <f>产品服务物料清单!K4</f>
        <v>销售技术服务</v>
      </c>
      <c r="AA4" s="24">
        <f>产品服务物料清单!Q4</f>
        <v>0.06</v>
      </c>
      <c r="AB4" s="83" t="str">
        <f>产品服务物料清单!R4</f>
        <v>销项税</v>
      </c>
      <c r="AC4" s="83" t="str">
        <f>产品服务物料清单!S4</f>
        <v>技术合同</v>
      </c>
    </row>
    <row r="5" spans="1:29" ht="14.1" customHeight="1" x14ac:dyDescent="0.3">
      <c r="A5" s="83" t="str">
        <f>产品服务物料清单!J5</f>
        <v>DA04</v>
      </c>
      <c r="B5" s="83" t="str">
        <f>产品服务物料清单!L5</f>
        <v>PC</v>
      </c>
      <c r="C5" s="83">
        <f>产品服务物料清单!M5</f>
        <v>2</v>
      </c>
      <c r="D5" s="83" t="str">
        <f>产品服务物料清单!N5</f>
        <v>指销售材料、废旧物资以及固定资产。</v>
      </c>
      <c r="E5" s="123">
        <f>产品服务物料清单!O5</f>
        <v>0</v>
      </c>
      <c r="F5" s="83" t="str">
        <f>产品服务物料清单!P5</f>
        <v>XA</v>
      </c>
      <c r="G5" s="83" t="str">
        <f>产品服务物料清单!U5</f>
        <v>XS</v>
      </c>
      <c r="H5" s="83">
        <f>产品服务物料清单!V5</f>
        <v>0</v>
      </c>
      <c r="I5" s="83" t="str">
        <f>产品服务物料清单!X5</f>
        <v>×</v>
      </c>
      <c r="J5" s="83" t="str">
        <f>产品服务物料清单!Y5</f>
        <v>×</v>
      </c>
      <c r="K5" s="83" t="str">
        <f>产品服务物料清单!Z5</f>
        <v>×</v>
      </c>
      <c r="L5" s="83" t="str">
        <f>产品服务物料清单!AA5</f>
        <v>×</v>
      </c>
      <c r="M5" s="83">
        <f>产品服务物料清单!AB5</f>
        <v>0</v>
      </c>
      <c r="N5" s="83">
        <f>产品服务物料清单!AC5</f>
        <v>0</v>
      </c>
      <c r="O5" s="83">
        <f>产品服务物料清单!AD5</f>
        <v>0</v>
      </c>
      <c r="P5" s="83">
        <f>产品服务物料清单!AE5</f>
        <v>0</v>
      </c>
      <c r="Q5" s="20" t="str">
        <f>产品服务物料清单!B5</f>
        <v>DA</v>
      </c>
      <c r="R5" s="20" t="str">
        <f>产品服务物料清单!A5</f>
        <v>销售合同</v>
      </c>
      <c r="S5" s="20">
        <f>产品服务物料清单!C5</f>
        <v>0</v>
      </c>
      <c r="T5" s="21">
        <f>产品服务物料清单!F5</f>
        <v>0</v>
      </c>
      <c r="U5" s="20">
        <f>产品服务物料清单!E5</f>
        <v>0</v>
      </c>
      <c r="V5" s="22">
        <f>产品服务物料清单!H5</f>
        <v>0</v>
      </c>
      <c r="W5" s="20">
        <f>产品服务物料清单!G5</f>
        <v>0</v>
      </c>
      <c r="X5" s="20" t="str">
        <f>产品服务物料清单!I5</f>
        <v>04</v>
      </c>
      <c r="Y5" s="20" t="str">
        <f>产品服务物料清单!AQ5</f>
        <v>E:其他</v>
      </c>
      <c r="Z5" s="20" t="str">
        <f>产品服务物料清单!K5</f>
        <v>销售材料、废旧物资及固定资产</v>
      </c>
      <c r="AA5" s="24">
        <f>产品服务物料清单!Q5</f>
        <v>0.13</v>
      </c>
      <c r="AB5" s="83" t="str">
        <f>产品服务物料清单!R5</f>
        <v>销项税</v>
      </c>
      <c r="AC5" s="83" t="str">
        <f>产品服务物料清单!S5</f>
        <v>销售合同</v>
      </c>
    </row>
    <row r="6" spans="1:29" ht="14.1" customHeight="1" x14ac:dyDescent="0.3">
      <c r="A6" s="83" t="str">
        <f>产品服务物料清单!J6</f>
        <v>DA05</v>
      </c>
      <c r="B6" s="83" t="str">
        <f>产品服务物料清单!L6</f>
        <v>PC</v>
      </c>
      <c r="C6" s="83">
        <f>产品服务物料清单!M6</f>
        <v>2</v>
      </c>
      <c r="D6" s="83" t="str">
        <f>产品服务物料清单!N6</f>
        <v>指销售软件。</v>
      </c>
      <c r="E6" s="123">
        <f>产品服务物料清单!O6</f>
        <v>0</v>
      </c>
      <c r="F6" s="83" t="str">
        <f>产品服务物料清单!P6</f>
        <v>X2</v>
      </c>
      <c r="G6" s="83" t="str">
        <f>产品服务物料清单!U6</f>
        <v>XS</v>
      </c>
      <c r="H6" s="83">
        <f>产品服务物料清单!V6</f>
        <v>0</v>
      </c>
      <c r="I6" s="83" t="str">
        <f>产品服务物料清单!X6</f>
        <v>×</v>
      </c>
      <c r="J6" s="83" t="str">
        <f>产品服务物料清单!Y6</f>
        <v>×</v>
      </c>
      <c r="K6" s="83" t="str">
        <f>产品服务物料清单!Z6</f>
        <v>×</v>
      </c>
      <c r="L6" s="83" t="str">
        <f>产品服务物料清单!AA6</f>
        <v>×</v>
      </c>
      <c r="M6" s="83">
        <f>产品服务物料清单!AB6</f>
        <v>0</v>
      </c>
      <c r="N6" s="83">
        <f>产品服务物料清单!AC6</f>
        <v>0</v>
      </c>
      <c r="O6" s="83">
        <f>产品服务物料清单!AD6</f>
        <v>0</v>
      </c>
      <c r="P6" s="83">
        <f>产品服务物料清单!AE6</f>
        <v>0</v>
      </c>
      <c r="Q6" s="20" t="str">
        <f>产品服务物料清单!B6</f>
        <v>DA</v>
      </c>
      <c r="R6" s="20" t="str">
        <f>产品服务物料清单!A6</f>
        <v>销售合同</v>
      </c>
      <c r="S6" s="20">
        <f>产品服务物料清单!C6</f>
        <v>0</v>
      </c>
      <c r="T6" s="21">
        <f>产品服务物料清单!F6</f>
        <v>0</v>
      </c>
      <c r="U6" s="20">
        <f>产品服务物料清单!E6</f>
        <v>0</v>
      </c>
      <c r="V6" s="22">
        <f>产品服务物料清单!H6</f>
        <v>0</v>
      </c>
      <c r="W6" s="20">
        <f>产品服务物料清单!G6</f>
        <v>0</v>
      </c>
      <c r="X6" s="20" t="str">
        <f>产品服务物料清单!I6</f>
        <v>05</v>
      </c>
      <c r="Y6" s="20" t="str">
        <f>产品服务物料清单!AQ6</f>
        <v>E:其他</v>
      </c>
      <c r="Z6" s="20" t="str">
        <f>产品服务物料清单!K6</f>
        <v>销售软件</v>
      </c>
      <c r="AA6" s="24">
        <f>产品服务物料清单!Q6</f>
        <v>0.06</v>
      </c>
      <c r="AB6" s="83" t="str">
        <f>产品服务物料清单!R6</f>
        <v>销项税</v>
      </c>
      <c r="AC6" s="83" t="str">
        <f>产品服务物料清单!S6</f>
        <v>销售合同</v>
      </c>
    </row>
    <row r="7" spans="1:29" ht="14.1" customHeight="1" x14ac:dyDescent="0.3">
      <c r="A7" s="83" t="str">
        <f>产品服务物料清单!J7</f>
        <v>DA06</v>
      </c>
      <c r="B7" s="83" t="str">
        <f>产品服务物料清单!L7</f>
        <v>PC</v>
      </c>
      <c r="C7" s="83">
        <f>产品服务物料清单!M7</f>
        <v>2</v>
      </c>
      <c r="D7" s="83" t="str">
        <f>产品服务物料清单!N7</f>
        <v>销售非专利技术，如：设计图纸、资料、数据、技术规范、工艺流程、材料配方、管理制度和方法等。</v>
      </c>
      <c r="E7" s="123">
        <f>产品服务物料清单!O7</f>
        <v>0</v>
      </c>
      <c r="F7" s="83" t="str">
        <f>产品服务物料清单!P7</f>
        <v>X2</v>
      </c>
      <c r="G7" s="83" t="str">
        <f>产品服务物料清单!U7</f>
        <v>JS</v>
      </c>
      <c r="H7" s="83">
        <f>产品服务物料清单!V7</f>
        <v>0</v>
      </c>
      <c r="I7" s="83" t="str">
        <f>产品服务物料清单!X7</f>
        <v>×</v>
      </c>
      <c r="J7" s="83" t="str">
        <f>产品服务物料清单!Y7</f>
        <v>×</v>
      </c>
      <c r="K7" s="83" t="str">
        <f>产品服务物料清单!Z7</f>
        <v>×</v>
      </c>
      <c r="L7" s="83" t="str">
        <f>产品服务物料清单!AA7</f>
        <v>×</v>
      </c>
      <c r="M7" s="83">
        <f>产品服务物料清单!AB7</f>
        <v>0</v>
      </c>
      <c r="N7" s="83">
        <f>产品服务物料清单!AC7</f>
        <v>0</v>
      </c>
      <c r="O7" s="83">
        <f>产品服务物料清单!AD7</f>
        <v>0</v>
      </c>
      <c r="P7" s="83">
        <f>产品服务物料清单!AE7</f>
        <v>0</v>
      </c>
      <c r="Q7" s="20" t="str">
        <f>产品服务物料清单!B7</f>
        <v>DA</v>
      </c>
      <c r="R7" s="20" t="str">
        <f>产品服务物料清单!A7</f>
        <v>销售合同</v>
      </c>
      <c r="S7" s="20">
        <f>产品服务物料清单!C7</f>
        <v>0</v>
      </c>
      <c r="T7" s="21">
        <f>产品服务物料清单!F7</f>
        <v>0</v>
      </c>
      <c r="U7" s="20">
        <f>产品服务物料清单!E7</f>
        <v>0</v>
      </c>
      <c r="V7" s="22">
        <f>产品服务物料清单!H7</f>
        <v>0</v>
      </c>
      <c r="W7" s="20">
        <f>产品服务物料清单!G7</f>
        <v>0</v>
      </c>
      <c r="X7" s="20" t="str">
        <f>产品服务物料清单!I7</f>
        <v>06</v>
      </c>
      <c r="Y7" s="20" t="str">
        <f>产品服务物料清单!AQ7</f>
        <v>B:专利类</v>
      </c>
      <c r="Z7" s="20" t="str">
        <f>产品服务物料清单!K7</f>
        <v>销售非专利技术</v>
      </c>
      <c r="AA7" s="24">
        <f>产品服务物料清单!Q7</f>
        <v>0.06</v>
      </c>
      <c r="AB7" s="83" t="str">
        <f>产品服务物料清单!R7</f>
        <v>销项税</v>
      </c>
      <c r="AC7" s="83" t="str">
        <f>产品服务物料清单!S7</f>
        <v>技术合同</v>
      </c>
    </row>
    <row r="8" spans="1:29" ht="14.1" customHeight="1" x14ac:dyDescent="0.3">
      <c r="A8" s="83" t="str">
        <f>产品服务物料清单!J8</f>
        <v>DA07</v>
      </c>
      <c r="B8" s="83" t="str">
        <f>产品服务物料清单!L8</f>
        <v>PC</v>
      </c>
      <c r="C8" s="83">
        <f>产品服务物料清单!M8</f>
        <v>2</v>
      </c>
      <c r="D8" s="83" t="str">
        <f>产品服务物料清单!N8</f>
        <v>销售我司申请的在有效期内的专利所保护技术。</v>
      </c>
      <c r="E8" s="123">
        <f>产品服务物料清单!O8</f>
        <v>0</v>
      </c>
      <c r="F8" s="83" t="str">
        <f>产品服务物料清单!P8</f>
        <v>X2</v>
      </c>
      <c r="G8" s="83" t="str">
        <f>产品服务物料清单!U8</f>
        <v>JS</v>
      </c>
      <c r="H8" s="83">
        <f>产品服务物料清单!V8</f>
        <v>0</v>
      </c>
      <c r="I8" s="83" t="str">
        <f>产品服务物料清单!X8</f>
        <v>×</v>
      </c>
      <c r="J8" s="83" t="str">
        <f>产品服务物料清单!Y8</f>
        <v>×</v>
      </c>
      <c r="K8" s="83" t="str">
        <f>产品服务物料清单!Z8</f>
        <v>×</v>
      </c>
      <c r="L8" s="83" t="str">
        <f>产品服务物料清单!AA8</f>
        <v>×</v>
      </c>
      <c r="M8" s="83">
        <f>产品服务物料清单!AB8</f>
        <v>0</v>
      </c>
      <c r="N8" s="83">
        <f>产品服务物料清单!AC8</f>
        <v>0</v>
      </c>
      <c r="O8" s="83">
        <f>产品服务物料清单!AD8</f>
        <v>0</v>
      </c>
      <c r="P8" s="83">
        <f>产品服务物料清单!AE8</f>
        <v>0</v>
      </c>
      <c r="Q8" s="20" t="str">
        <f>产品服务物料清单!B8</f>
        <v>DA</v>
      </c>
      <c r="R8" s="20" t="str">
        <f>产品服务物料清单!A8</f>
        <v>销售合同</v>
      </c>
      <c r="S8" s="20">
        <f>产品服务物料清单!C8</f>
        <v>0</v>
      </c>
      <c r="T8" s="21">
        <f>产品服务物料清单!F8</f>
        <v>0</v>
      </c>
      <c r="U8" s="20">
        <f>产品服务物料清单!E8</f>
        <v>0</v>
      </c>
      <c r="V8" s="22">
        <f>产品服务物料清单!H8</f>
        <v>0</v>
      </c>
      <c r="W8" s="20">
        <f>产品服务物料清单!G8</f>
        <v>0</v>
      </c>
      <c r="X8" s="20" t="str">
        <f>产品服务物料清单!I8</f>
        <v>07</v>
      </c>
      <c r="Y8" s="20" t="str">
        <f>产品服务物料清单!AQ8</f>
        <v>B:专利类</v>
      </c>
      <c r="Z8" s="20" t="str">
        <f>产品服务物料清单!K8</f>
        <v>销售专利技术</v>
      </c>
      <c r="AA8" s="24">
        <f>产品服务物料清单!Q8</f>
        <v>0.06</v>
      </c>
      <c r="AB8" s="83" t="str">
        <f>产品服务物料清单!R8</f>
        <v>销项税</v>
      </c>
      <c r="AC8" s="83" t="str">
        <f>产品服务物料清单!S8</f>
        <v>技术合同</v>
      </c>
    </row>
    <row r="9" spans="1:29" ht="14.1" customHeight="1" x14ac:dyDescent="0.3">
      <c r="A9" s="83" t="str">
        <f>产品服务物料清单!J9</f>
        <v>DA08</v>
      </c>
      <c r="B9" s="83" t="str">
        <f>产品服务物料清单!L9</f>
        <v>PC</v>
      </c>
      <c r="C9" s="83">
        <f>产品服务物料清单!M9</f>
        <v>2</v>
      </c>
      <c r="D9" s="83" t="str">
        <f>产品服务物料清单!N9</f>
        <v>授权对方使用叶片设计。</v>
      </c>
      <c r="E9" s="123">
        <f>产品服务物料清单!O9</f>
        <v>0</v>
      </c>
      <c r="F9" s="83" t="str">
        <f>产品服务物料清单!P9</f>
        <v>X2</v>
      </c>
      <c r="G9" s="83" t="str">
        <f>产品服务物料清单!U9</f>
        <v>JS</v>
      </c>
      <c r="H9" s="83">
        <f>产品服务物料清单!V9</f>
        <v>0</v>
      </c>
      <c r="I9" s="83" t="str">
        <f>产品服务物料清单!X9</f>
        <v>×</v>
      </c>
      <c r="J9" s="83" t="str">
        <f>产品服务物料清单!Y9</f>
        <v>×</v>
      </c>
      <c r="K9" s="83" t="str">
        <f>产品服务物料清单!Z9</f>
        <v>×</v>
      </c>
      <c r="L9" s="83" t="str">
        <f>产品服务物料清单!AA9</f>
        <v>×</v>
      </c>
      <c r="M9" s="83">
        <f>产品服务物料清单!AB9</f>
        <v>0</v>
      </c>
      <c r="N9" s="83">
        <f>产品服务物料清单!AC9</f>
        <v>0</v>
      </c>
      <c r="O9" s="83">
        <f>产品服务物料清单!AD9</f>
        <v>0</v>
      </c>
      <c r="P9" s="83">
        <f>产品服务物料清单!AE9</f>
        <v>0</v>
      </c>
      <c r="Q9" s="20" t="str">
        <f>产品服务物料清单!B9</f>
        <v>DA</v>
      </c>
      <c r="R9" s="20" t="str">
        <f>产品服务物料清单!A9</f>
        <v>销售合同</v>
      </c>
      <c r="S9" s="20">
        <f>产品服务物料清单!C9</f>
        <v>0</v>
      </c>
      <c r="T9" s="21">
        <f>产品服务物料清单!F9</f>
        <v>0</v>
      </c>
      <c r="U9" s="20">
        <f>产品服务物料清单!E9</f>
        <v>0</v>
      </c>
      <c r="V9" s="22">
        <f>产品服务物料清单!H9</f>
        <v>0</v>
      </c>
      <c r="W9" s="20">
        <f>产品服务物料清单!G9</f>
        <v>0</v>
      </c>
      <c r="X9" s="20" t="str">
        <f>产品服务物料清单!I9</f>
        <v>08</v>
      </c>
      <c r="Y9" s="20" t="str">
        <f>产品服务物料清单!AQ9</f>
        <v>B:专利类</v>
      </c>
      <c r="Z9" s="20" t="str">
        <f>产品服务物料清单!K9</f>
        <v>授权使用叶片设计</v>
      </c>
      <c r="AA9" s="24">
        <f>产品服务物料清单!Q9</f>
        <v>0.06</v>
      </c>
      <c r="AB9" s="83" t="str">
        <f>产品服务物料清单!R9</f>
        <v>销项税</v>
      </c>
      <c r="AC9" s="83" t="str">
        <f>产品服务物料清单!S9</f>
        <v>技术合同</v>
      </c>
    </row>
    <row r="10" spans="1:29" ht="14.1" customHeight="1" x14ac:dyDescent="0.3">
      <c r="A10" s="83" t="str">
        <f>产品服务物料清单!J10</f>
        <v>DA09</v>
      </c>
      <c r="B10" s="83" t="str">
        <f>产品服务物料清单!L10</f>
        <v>PC</v>
      </c>
      <c r="C10" s="83">
        <f>产品服务物料清单!M10</f>
        <v>2</v>
      </c>
      <c r="D10" s="83" t="str">
        <f>产品服务物料清单!N10</f>
        <v>指对国家准许在一定期间内对国有土地享有开发、利用、经营的权利转移、交换或者赠送</v>
      </c>
      <c r="E10" s="123">
        <f>产品服务物料清单!O10</f>
        <v>0</v>
      </c>
      <c r="F10" s="83" t="str">
        <f>产品服务物料清单!P10</f>
        <v>XC</v>
      </c>
      <c r="G10" s="83" t="str">
        <f>产品服务物料清单!U10</f>
        <v>CQ</v>
      </c>
      <c r="H10" s="83">
        <f>产品服务物料清单!V10</f>
        <v>0</v>
      </c>
      <c r="I10" s="83" t="str">
        <f>产品服务物料清单!X10</f>
        <v>×</v>
      </c>
      <c r="J10" s="83" t="str">
        <f>产品服务物料清单!Y10</f>
        <v>×</v>
      </c>
      <c r="K10" s="83" t="str">
        <f>产品服务物料清单!Z10</f>
        <v>×</v>
      </c>
      <c r="L10" s="83" t="str">
        <f>产品服务物料清单!AA10</f>
        <v>×</v>
      </c>
      <c r="M10" s="83">
        <f>产品服务物料清单!AB10</f>
        <v>0</v>
      </c>
      <c r="N10" s="83">
        <f>产品服务物料清单!AC10</f>
        <v>0</v>
      </c>
      <c r="O10" s="83">
        <f>产品服务物料清单!AD10</f>
        <v>0</v>
      </c>
      <c r="P10" s="83">
        <f>产品服务物料清单!AE10</f>
        <v>0</v>
      </c>
      <c r="Q10" s="20" t="str">
        <f>产品服务物料清单!B10</f>
        <v>DA</v>
      </c>
      <c r="R10" s="20" t="str">
        <f>产品服务物料清单!A10</f>
        <v>销售合同</v>
      </c>
      <c r="S10" s="20">
        <f>产品服务物料清单!C10</f>
        <v>0</v>
      </c>
      <c r="T10" s="21">
        <f>产品服务物料清单!F10</f>
        <v>0</v>
      </c>
      <c r="U10" s="20">
        <f>产品服务物料清单!E10</f>
        <v>0</v>
      </c>
      <c r="V10" s="22">
        <f>产品服务物料清单!H10</f>
        <v>0</v>
      </c>
      <c r="W10" s="20">
        <f>产品服务物料清单!G10</f>
        <v>0</v>
      </c>
      <c r="X10" s="20" t="str">
        <f>产品服务物料清单!I10</f>
        <v>09</v>
      </c>
      <c r="Y10" s="20" t="str">
        <f>产品服务物料清单!AQ10</f>
        <v>D:党工团办综合</v>
      </c>
      <c r="Z10" s="20" t="str">
        <f>产品服务物料清单!K10</f>
        <v>土地使用权转让</v>
      </c>
      <c r="AA10" s="24">
        <f>产品服务物料清单!Q10</f>
        <v>0.09</v>
      </c>
      <c r="AB10" s="83" t="str">
        <f>产品服务物料清单!R10</f>
        <v>销项税</v>
      </c>
      <c r="AC10" s="83" t="str">
        <f>产品服务物料清单!S10</f>
        <v>产权转移合同</v>
      </c>
    </row>
    <row r="11" spans="1:29" ht="14.1" customHeight="1" x14ac:dyDescent="0.3">
      <c r="A11" s="83" t="str">
        <f>产品服务物料清单!J11</f>
        <v>DA10</v>
      </c>
      <c r="B11" s="83" t="str">
        <f>产品服务物料清单!L11</f>
        <v>PC</v>
      </c>
      <c r="C11" s="83">
        <f>产品服务物料清单!M11</f>
        <v>2</v>
      </c>
      <c r="D11" s="83" t="str">
        <f>产品服务物料清单!N11</f>
        <v>将房产对外出租的业务。</v>
      </c>
      <c r="E11" s="123">
        <f>产品服务物料清单!O11</f>
        <v>0</v>
      </c>
      <c r="F11" s="83" t="str">
        <f>产品服务物料清单!P11</f>
        <v>XC</v>
      </c>
      <c r="G11" s="83" t="str">
        <f>产品服务物料清单!U11</f>
        <v>ZL</v>
      </c>
      <c r="H11" s="83">
        <f>产品服务物料清单!V11</f>
        <v>0</v>
      </c>
      <c r="I11" s="83" t="str">
        <f>产品服务物料清单!X11</f>
        <v>×</v>
      </c>
      <c r="J11" s="83" t="str">
        <f>产品服务物料清单!Y11</f>
        <v>×</v>
      </c>
      <c r="K11" s="83" t="str">
        <f>产品服务物料清单!Z11</f>
        <v>√</v>
      </c>
      <c r="L11" s="83" t="str">
        <f>产品服务物料清单!AA11</f>
        <v>×</v>
      </c>
      <c r="M11" s="83">
        <f>产品服务物料清单!AB11</f>
        <v>0</v>
      </c>
      <c r="N11" s="83">
        <f>产品服务物料清单!AC11</f>
        <v>0</v>
      </c>
      <c r="O11" s="83">
        <f>产品服务物料清单!AD11</f>
        <v>0</v>
      </c>
      <c r="P11" s="83">
        <f>产品服务物料清单!AE11</f>
        <v>0</v>
      </c>
      <c r="Q11" s="20" t="str">
        <f>产品服务物料清单!B11</f>
        <v>DA</v>
      </c>
      <c r="R11" s="20" t="str">
        <f>产品服务物料清单!A11</f>
        <v>销售合同</v>
      </c>
      <c r="S11" s="20">
        <f>产品服务物料清单!C11</f>
        <v>0</v>
      </c>
      <c r="T11" s="21">
        <f>产品服务物料清单!F11</f>
        <v>0</v>
      </c>
      <c r="U11" s="20">
        <f>产品服务物料清单!E11</f>
        <v>0</v>
      </c>
      <c r="V11" s="22">
        <f>产品服务物料清单!H11</f>
        <v>0</v>
      </c>
      <c r="W11" s="20">
        <f>产品服务物料清单!G11</f>
        <v>0</v>
      </c>
      <c r="X11" s="20" t="str">
        <f>产品服务物料清单!I11</f>
        <v>10</v>
      </c>
      <c r="Y11" s="20" t="str">
        <f>产品服务物料清单!AQ11</f>
        <v>D:党工团办综合</v>
      </c>
      <c r="Z11" s="20" t="str">
        <f>产品服务物料清单!K11</f>
        <v>厂房出租</v>
      </c>
      <c r="AA11" s="24">
        <f>产品服务物料清单!Q11</f>
        <v>0.09</v>
      </c>
      <c r="AB11" s="83" t="str">
        <f>产品服务物料清单!R11</f>
        <v>销项税</v>
      </c>
      <c r="AC11" s="83" t="str">
        <f>产品服务物料清单!S11</f>
        <v>财产租赁合同</v>
      </c>
    </row>
    <row r="12" spans="1:29" ht="14.1" customHeight="1" x14ac:dyDescent="0.3">
      <c r="A12" s="83" t="str">
        <f>产品服务物料清单!J12</f>
        <v>DA11</v>
      </c>
      <c r="B12" s="83" t="str">
        <f>产品服务物料清单!L12</f>
        <v>PC</v>
      </c>
      <c r="C12" s="83">
        <f>产品服务物料清单!M12</f>
        <v>2</v>
      </c>
      <c r="D12" s="83" t="str">
        <f>产品服务物料清单!N12</f>
        <v>与客户签订的叶片、材料等代保管协议。</v>
      </c>
      <c r="E12" s="123">
        <f>产品服务物料清单!O12</f>
        <v>0</v>
      </c>
      <c r="F12" s="83">
        <f>产品服务物料清单!P12</f>
        <v>0</v>
      </c>
      <c r="G12" s="83" t="str">
        <f>产品服务物料清单!U12</f>
        <v>FW</v>
      </c>
      <c r="H12" s="83">
        <f>产品服务物料清单!V12</f>
        <v>0</v>
      </c>
      <c r="I12" s="83">
        <f>产品服务物料清单!X12</f>
        <v>0</v>
      </c>
      <c r="J12" s="83">
        <f>产品服务物料清单!Y12</f>
        <v>0</v>
      </c>
      <c r="K12" s="83">
        <f>产品服务物料清单!Z12</f>
        <v>0</v>
      </c>
      <c r="L12" s="83">
        <f>产品服务物料清单!AA12</f>
        <v>0</v>
      </c>
      <c r="M12" s="83">
        <f>产品服务物料清单!AB12</f>
        <v>0</v>
      </c>
      <c r="N12" s="83">
        <f>产品服务物料清单!AC12</f>
        <v>0</v>
      </c>
      <c r="O12" s="83">
        <f>产品服务物料清单!AD12</f>
        <v>0</v>
      </c>
      <c r="P12" s="83">
        <f>产品服务物料清单!AE12</f>
        <v>0</v>
      </c>
      <c r="Q12" s="20" t="str">
        <f>产品服务物料清单!B12</f>
        <v>DA</v>
      </c>
      <c r="R12" s="20" t="str">
        <f>产品服务物料清单!A12</f>
        <v>销售合同</v>
      </c>
      <c r="S12" s="20">
        <f>产品服务物料清单!C12</f>
        <v>0</v>
      </c>
      <c r="T12" s="21">
        <f>产品服务物料清单!F12</f>
        <v>0</v>
      </c>
      <c r="U12" s="20">
        <f>产品服务物料清单!E12</f>
        <v>0</v>
      </c>
      <c r="V12" s="22">
        <f>产品服务物料清单!H12</f>
        <v>0</v>
      </c>
      <c r="W12" s="20">
        <f>产品服务物料清单!G12</f>
        <v>0</v>
      </c>
      <c r="X12" s="20" t="str">
        <f>产品服务物料清单!I12</f>
        <v>11</v>
      </c>
      <c r="Y12" s="20" t="str">
        <f>产品服务物料清单!AQ12</f>
        <v>E:其他</v>
      </c>
      <c r="Z12" s="20" t="str">
        <f>产品服务物料清单!K12</f>
        <v>代保管协议</v>
      </c>
      <c r="AA12" s="24">
        <f>产品服务物料清单!Q12</f>
        <v>0</v>
      </c>
      <c r="AB12" s="83">
        <f>产品服务物料清单!R12</f>
        <v>0</v>
      </c>
      <c r="AC12" s="83" t="str">
        <f>产品服务物料清单!S12</f>
        <v>不缴纳印花税</v>
      </c>
    </row>
    <row r="13" spans="1:29" s="3" customFormat="1" ht="14.1" customHeight="1" x14ac:dyDescent="0.3">
      <c r="A13" s="83" t="str">
        <f>产品服务物料清单!J13</f>
        <v>DA12</v>
      </c>
      <c r="B13" s="83" t="str">
        <f>产品服务物料清单!L13</f>
        <v>PC</v>
      </c>
      <c r="C13" s="83">
        <f>产品服务物料清单!M13</f>
        <v>2</v>
      </c>
      <c r="D13" s="83" t="str">
        <f>产品服务物料清单!N13</f>
        <v>借出本公司人员，为外部服务。</v>
      </c>
      <c r="E13" s="123">
        <f>产品服务物料清单!O13</f>
        <v>0</v>
      </c>
      <c r="F13" s="83" t="str">
        <f>产品服务物料清单!P13</f>
        <v>X2</v>
      </c>
      <c r="G13" s="83" t="str">
        <f>产品服务物料清单!U13</f>
        <v>FW</v>
      </c>
      <c r="H13" s="83">
        <f>产品服务物料清单!V13</f>
        <v>0</v>
      </c>
      <c r="I13" s="83">
        <f>产品服务物料清单!X13</f>
        <v>0</v>
      </c>
      <c r="J13" s="83">
        <f>产品服务物料清单!Y13</f>
        <v>0</v>
      </c>
      <c r="K13" s="83">
        <f>产品服务物料清单!Z13</f>
        <v>0</v>
      </c>
      <c r="L13" s="83">
        <f>产品服务物料清单!AA13</f>
        <v>0</v>
      </c>
      <c r="M13" s="83">
        <f>产品服务物料清单!AB13</f>
        <v>0</v>
      </c>
      <c r="N13" s="83">
        <f>产品服务物料清单!AC13</f>
        <v>0</v>
      </c>
      <c r="O13" s="83">
        <f>产品服务物料清单!AD13</f>
        <v>0</v>
      </c>
      <c r="P13" s="83">
        <f>产品服务物料清单!AE13</f>
        <v>0</v>
      </c>
      <c r="Q13" s="20" t="str">
        <f>产品服务物料清单!B13</f>
        <v>DA</v>
      </c>
      <c r="R13" s="20" t="str">
        <f>产品服务物料清单!A13</f>
        <v>销售合同</v>
      </c>
      <c r="S13" s="20">
        <f>产品服务物料清单!C13</f>
        <v>0</v>
      </c>
      <c r="T13" s="21">
        <f>产品服务物料清单!F13</f>
        <v>0</v>
      </c>
      <c r="U13" s="20">
        <f>产品服务物料清单!E13</f>
        <v>0</v>
      </c>
      <c r="V13" s="22">
        <f>产品服务物料清单!H13</f>
        <v>0</v>
      </c>
      <c r="W13" s="20">
        <f>产品服务物料清单!G13</f>
        <v>0</v>
      </c>
      <c r="X13" s="20" t="str">
        <f>产品服务物料清单!I13</f>
        <v>12</v>
      </c>
      <c r="Y13" s="20" t="str">
        <f>产品服务物料清单!AQ13</f>
        <v>D:党工团办综合</v>
      </c>
      <c r="Z13" s="20" t="str">
        <f>产品服务物料清单!K13</f>
        <v>跨公司人员服务</v>
      </c>
      <c r="AA13" s="24">
        <f>产品服务物料清单!Q13</f>
        <v>0.06</v>
      </c>
      <c r="AB13" s="83" t="str">
        <f>产品服务物料清单!R13</f>
        <v>销项税</v>
      </c>
      <c r="AC13" s="83" t="str">
        <f>产品服务物料清单!S13</f>
        <v>不缴纳印花税</v>
      </c>
    </row>
    <row r="14" spans="1:29" ht="14.1" customHeight="1" x14ac:dyDescent="0.3">
      <c r="A14" s="83" t="str">
        <f>产品服务物料清单!J14</f>
        <v>DA13</v>
      </c>
      <c r="B14" s="83" t="str">
        <f>产品服务物料清单!L14</f>
        <v>PC</v>
      </c>
      <c r="C14" s="83">
        <f>产品服务物料清单!M14</f>
        <v>2</v>
      </c>
      <c r="D14" s="83" t="str">
        <f>产品服务物料清单!N14</f>
        <v>将设备对外出租的业务。</v>
      </c>
      <c r="E14" s="123">
        <f>产品服务物料清单!O14</f>
        <v>0</v>
      </c>
      <c r="F14" s="83" t="str">
        <f>产品服务物料清单!P14</f>
        <v>XA</v>
      </c>
      <c r="G14" s="83" t="str">
        <f>产品服务物料清单!U14</f>
        <v>ZL</v>
      </c>
      <c r="H14" s="83">
        <f>产品服务物料清单!V14</f>
        <v>0</v>
      </c>
      <c r="I14" s="83" t="str">
        <f>产品服务物料清单!X14</f>
        <v>×</v>
      </c>
      <c r="J14" s="83" t="str">
        <f>产品服务物料清单!Y14</f>
        <v>×</v>
      </c>
      <c r="K14" s="83" t="str">
        <f>产品服务物料清单!Z14</f>
        <v>×</v>
      </c>
      <c r="L14" s="83" t="str">
        <f>产品服务物料清单!AA14</f>
        <v>×</v>
      </c>
      <c r="M14" s="83">
        <f>产品服务物料清单!AB14</f>
        <v>0</v>
      </c>
      <c r="N14" s="83">
        <f>产品服务物料清单!AC14</f>
        <v>0</v>
      </c>
      <c r="O14" s="83">
        <f>产品服务物料清单!AD14</f>
        <v>0</v>
      </c>
      <c r="P14" s="83">
        <f>产品服务物料清单!AE14</f>
        <v>0</v>
      </c>
      <c r="Q14" s="20" t="str">
        <f>产品服务物料清单!B14</f>
        <v>DA</v>
      </c>
      <c r="R14" s="20" t="str">
        <f>产品服务物料清单!A14</f>
        <v>销售合同</v>
      </c>
      <c r="S14" s="20">
        <f>产品服务物料清单!C14</f>
        <v>0</v>
      </c>
      <c r="T14" s="21">
        <f>产品服务物料清单!F14</f>
        <v>0</v>
      </c>
      <c r="U14" s="20">
        <f>产品服务物料清单!E14</f>
        <v>0</v>
      </c>
      <c r="V14" s="22">
        <f>产品服务物料清单!H14</f>
        <v>0</v>
      </c>
      <c r="W14" s="20">
        <f>产品服务物料清单!G14</f>
        <v>0</v>
      </c>
      <c r="X14" s="20" t="str">
        <f>产品服务物料清单!I14</f>
        <v>13</v>
      </c>
      <c r="Y14" s="20" t="str">
        <f>产品服务物料清单!AQ14</f>
        <v>E:其他</v>
      </c>
      <c r="Z14" s="20" t="str">
        <f>产品服务物料清单!K14</f>
        <v>设备出租</v>
      </c>
      <c r="AA14" s="24">
        <f>产品服务物料清单!Q14</f>
        <v>0.13</v>
      </c>
      <c r="AB14" s="83" t="str">
        <f>产品服务物料清单!R14</f>
        <v>销项税</v>
      </c>
      <c r="AC14" s="83" t="str">
        <f>产品服务物料清单!S14</f>
        <v>财产租赁合同</v>
      </c>
    </row>
    <row r="15" spans="1:29" ht="14.1" customHeight="1" x14ac:dyDescent="0.3">
      <c r="A15" s="83" t="str">
        <f>产品服务物料清单!J15</f>
        <v>DA14</v>
      </c>
      <c r="B15" s="83" t="str">
        <f>产品服务物料清单!L15</f>
        <v>PC</v>
      </c>
      <c r="C15" s="83">
        <f>产品服务物料清单!M15</f>
        <v>2</v>
      </c>
      <c r="D15" s="83" t="str">
        <f>产品服务物料清单!N15</f>
        <v>受托加工叶片、半成品等服务。如总部委托子公司生产叶片业务</v>
      </c>
      <c r="E15" s="83">
        <f>产品服务物料清单!O15</f>
        <v>0</v>
      </c>
      <c r="F15" s="83" t="str">
        <f>产品服务物料清单!P15</f>
        <v>XA</v>
      </c>
      <c r="G15" s="83" t="str">
        <f>产品服务物料清单!U15</f>
        <v>JG</v>
      </c>
      <c r="H15" s="83">
        <f>产品服务物料清单!V15</f>
        <v>0</v>
      </c>
      <c r="I15" s="83" t="str">
        <f>产品服务物料清单!X15</f>
        <v>√</v>
      </c>
      <c r="J15" s="83" t="str">
        <f>产品服务物料清单!Y15</f>
        <v>√</v>
      </c>
      <c r="K15" s="83" t="str">
        <f>产品服务物料清单!Z15</f>
        <v>×</v>
      </c>
      <c r="L15" s="83" t="str">
        <f>产品服务物料清单!AA15</f>
        <v>√</v>
      </c>
      <c r="M15" s="83">
        <f>产品服务物料清单!AB15</f>
        <v>0</v>
      </c>
      <c r="N15" s="83">
        <f>产品服务物料清单!AC15</f>
        <v>0</v>
      </c>
      <c r="O15" s="83">
        <f>产品服务物料清单!AD15</f>
        <v>0</v>
      </c>
      <c r="P15" s="83">
        <f>产品服务物料清单!AE15</f>
        <v>0</v>
      </c>
      <c r="Q15" s="20" t="str">
        <f>产品服务物料清单!B15</f>
        <v>DA</v>
      </c>
      <c r="R15" s="20" t="str">
        <f>产品服务物料清单!A15</f>
        <v>销售合同</v>
      </c>
      <c r="S15" s="20">
        <f>产品服务物料清单!C15</f>
        <v>0</v>
      </c>
      <c r="T15" s="21">
        <f>产品服务物料清单!F15</f>
        <v>0</v>
      </c>
      <c r="U15" s="20">
        <f>产品服务物料清单!E15</f>
        <v>0</v>
      </c>
      <c r="V15" s="22">
        <f>产品服务物料清单!H15</f>
        <v>0</v>
      </c>
      <c r="W15" s="20">
        <f>产品服务物料清单!G15</f>
        <v>0</v>
      </c>
      <c r="X15" s="20" t="str">
        <f>产品服务物料清单!I15</f>
        <v>14</v>
      </c>
      <c r="Y15" s="20" t="str">
        <f>产品服务物料清单!AQ15</f>
        <v>E:其他</v>
      </c>
      <c r="Z15" s="20" t="str">
        <f>产品服务物料清单!K15</f>
        <v>受托加工服务</v>
      </c>
      <c r="AA15" s="24">
        <f>产品服务物料清单!Q15</f>
        <v>0.13</v>
      </c>
      <c r="AB15" s="83" t="str">
        <f>产品服务物料清单!R15</f>
        <v>销项税</v>
      </c>
      <c r="AC15" s="123" t="str">
        <f>产品服务物料清单!S15</f>
        <v>加工承揽合同</v>
      </c>
    </row>
    <row r="16" spans="1:29" ht="14.1" customHeight="1" x14ac:dyDescent="0.3">
      <c r="A16" s="83" t="str">
        <f>产品服务物料清单!J16</f>
        <v>DA15</v>
      </c>
      <c r="B16" s="83" t="str">
        <f>产品服务物料清单!L16</f>
        <v>PC</v>
      </c>
      <c r="C16" s="83">
        <f>产品服务物料清单!M16</f>
        <v>2</v>
      </c>
      <c r="D16" s="83" t="str">
        <f>产品服务物料清单!N16</f>
        <v>总部、分子公司提供能源类业务</v>
      </c>
      <c r="E16" s="83">
        <f>产品服务物料清单!O16</f>
        <v>0</v>
      </c>
      <c r="F16" s="83" t="str">
        <f>产品服务物料清单!P16</f>
        <v>XA</v>
      </c>
      <c r="G16" s="83" t="str">
        <f>产品服务物料清单!U16</f>
        <v>XS</v>
      </c>
      <c r="H16" s="83">
        <f>产品服务物料清单!V16</f>
        <v>0</v>
      </c>
      <c r="I16" s="83" t="str">
        <f>产品服务物料清单!X16</f>
        <v>×</v>
      </c>
      <c r="J16" s="83" t="str">
        <f>产品服务物料清单!Y16</f>
        <v>×</v>
      </c>
      <c r="K16" s="83" t="str">
        <f>产品服务物料清单!Z16</f>
        <v>×</v>
      </c>
      <c r="L16" s="83" t="str">
        <f>产品服务物料清单!AA16</f>
        <v>×</v>
      </c>
      <c r="M16" s="83">
        <f>产品服务物料清单!AB16</f>
        <v>0</v>
      </c>
      <c r="N16" s="83">
        <f>产品服务物料清单!AC16</f>
        <v>0</v>
      </c>
      <c r="O16" s="83">
        <f>产品服务物料清单!AD16</f>
        <v>0</v>
      </c>
      <c r="P16" s="83">
        <f>产品服务物料清单!AE16</f>
        <v>0</v>
      </c>
      <c r="Q16" s="20" t="str">
        <f>产品服务物料清单!B16</f>
        <v>DA</v>
      </c>
      <c r="R16" s="20" t="str">
        <f>产品服务物料清单!A16</f>
        <v>销售合同</v>
      </c>
      <c r="S16" s="20">
        <f>产品服务物料清单!C16</f>
        <v>0</v>
      </c>
      <c r="T16" s="21">
        <f>产品服务物料清单!F16</f>
        <v>0</v>
      </c>
      <c r="U16" s="20">
        <f>产品服务物料清单!E16</f>
        <v>0</v>
      </c>
      <c r="V16" s="22">
        <f>产品服务物料清单!H16</f>
        <v>0</v>
      </c>
      <c r="W16" s="20">
        <f>产品服务物料清单!G16</f>
        <v>0</v>
      </c>
      <c r="X16" s="20" t="str">
        <f>产品服务物料清单!I16</f>
        <v>15</v>
      </c>
      <c r="Y16" s="20" t="str">
        <f>产品服务物料清单!AQ16</f>
        <v>E:其他</v>
      </c>
      <c r="Z16" s="20" t="str">
        <f>产品服务物料清单!K16</f>
        <v>提供能源类服务</v>
      </c>
      <c r="AA16" s="24">
        <f>产品服务物料清单!Q16</f>
        <v>0.13</v>
      </c>
      <c r="AB16" s="83" t="str">
        <f>产品服务物料清单!R16</f>
        <v>销项税</v>
      </c>
      <c r="AC16" s="123" t="str">
        <f>产品服务物料清单!S16</f>
        <v>销售合同</v>
      </c>
    </row>
    <row r="17" spans="1:29" ht="14.1" customHeight="1" x14ac:dyDescent="0.3">
      <c r="A17" s="83" t="str">
        <f>产品服务物料清单!J17</f>
        <v>DA16</v>
      </c>
      <c r="B17" s="83" t="str">
        <f>产品服务物料清单!L17</f>
        <v>PC</v>
      </c>
      <c r="C17" s="83">
        <f>产品服务物料清单!M17</f>
        <v>2</v>
      </c>
      <c r="D17" s="83" t="str">
        <f>产品服务物料清单!N17</f>
        <v>提供信息化运维、项目优化等服务。</v>
      </c>
      <c r="E17" s="83">
        <f>产品服务物料清单!O17</f>
        <v>0</v>
      </c>
      <c r="F17" s="83" t="str">
        <f>产品服务物料清单!P17</f>
        <v>X2</v>
      </c>
      <c r="G17" s="83" t="str">
        <f>产品服务物料清单!U17</f>
        <v>JS</v>
      </c>
      <c r="H17" s="83">
        <f>产品服务物料清单!V17</f>
        <v>0</v>
      </c>
      <c r="I17" s="83" t="str">
        <f>产品服务物料清单!X17</f>
        <v>×</v>
      </c>
      <c r="J17" s="83" t="str">
        <f>产品服务物料清单!Y17</f>
        <v>×</v>
      </c>
      <c r="K17" s="83" t="str">
        <f>产品服务物料清单!Z17</f>
        <v>×</v>
      </c>
      <c r="L17" s="83" t="str">
        <f>产品服务物料清单!AA17</f>
        <v>×</v>
      </c>
      <c r="M17" s="83">
        <f>产品服务物料清单!AB17</f>
        <v>0</v>
      </c>
      <c r="N17" s="83">
        <f>产品服务物料清单!AC17</f>
        <v>0</v>
      </c>
      <c r="O17" s="83">
        <f>产品服务物料清单!AD17</f>
        <v>0</v>
      </c>
      <c r="P17" s="83">
        <f>产品服务物料清单!AE17</f>
        <v>0</v>
      </c>
      <c r="Q17" s="20" t="str">
        <f>产品服务物料清单!B17</f>
        <v>DA</v>
      </c>
      <c r="R17" s="20" t="str">
        <f>产品服务物料清单!A17</f>
        <v>销售合同</v>
      </c>
      <c r="S17" s="20">
        <f>产品服务物料清单!C17</f>
        <v>0</v>
      </c>
      <c r="T17" s="21">
        <f>产品服务物料清单!F17</f>
        <v>0</v>
      </c>
      <c r="U17" s="20">
        <f>产品服务物料清单!E17</f>
        <v>0</v>
      </c>
      <c r="V17" s="22">
        <f>产品服务物料清单!H17</f>
        <v>0</v>
      </c>
      <c r="W17" s="20">
        <f>产品服务物料清单!G17</f>
        <v>0</v>
      </c>
      <c r="X17" s="20" t="str">
        <f>产品服务物料清单!I17</f>
        <v>16</v>
      </c>
      <c r="Y17" s="20" t="str">
        <f>产品服务物料清单!AQ17</f>
        <v>E:其他</v>
      </c>
      <c r="Z17" s="20" t="str">
        <f>产品服务物料清单!K17</f>
        <v>提供信息化运维服务</v>
      </c>
      <c r="AA17" s="24">
        <f>产品服务物料清单!Q17</f>
        <v>0.06</v>
      </c>
      <c r="AB17" s="83" t="str">
        <f>产品服务物料清单!R17</f>
        <v>销项税</v>
      </c>
      <c r="AC17" s="123" t="str">
        <f>产品服务物料清单!S17</f>
        <v>技术合同</v>
      </c>
    </row>
    <row r="18" spans="1:29" ht="14.1" customHeight="1" x14ac:dyDescent="0.3">
      <c r="A18" s="83" t="str">
        <f>产品服务物料清单!J18</f>
        <v>DB01</v>
      </c>
      <c r="B18" s="24" t="str">
        <f>产品服务物料清单!L18</f>
        <v>PC</v>
      </c>
      <c r="C18" s="83">
        <f>产品服务物料清单!M18</f>
        <v>2</v>
      </c>
      <c r="D18" s="83" t="str">
        <f>产品服务物料清单!N18</f>
        <v>指加工叶片使用AB类材料</v>
      </c>
      <c r="E18" s="123">
        <f>产品服务物料清单!O18</f>
        <v>0</v>
      </c>
      <c r="F18" s="83" t="str">
        <f>产品服务物料清单!P18</f>
        <v>M1</v>
      </c>
      <c r="G18" s="83" t="str">
        <f>产品服务物料清单!U18</f>
        <v>CG</v>
      </c>
      <c r="H18" s="83">
        <f>产品服务物料清单!V18</f>
        <v>0</v>
      </c>
      <c r="I18" s="83" t="str">
        <f>产品服务物料清单!X18</f>
        <v>×</v>
      </c>
      <c r="J18" s="83" t="str">
        <f>产品服务物料清单!Y18</f>
        <v>×</v>
      </c>
      <c r="K18" s="83" t="str">
        <f>产品服务物料清单!Z18</f>
        <v>×</v>
      </c>
      <c r="L18" s="83" t="str">
        <f>产品服务物料清单!AA18</f>
        <v>×</v>
      </c>
      <c r="M18" s="83">
        <f>产品服务物料清单!AB18</f>
        <v>0</v>
      </c>
      <c r="N18" s="83">
        <f>产品服务物料清单!AC18</f>
        <v>0</v>
      </c>
      <c r="O18" s="83">
        <f>产品服务物料清单!AD18</f>
        <v>0</v>
      </c>
      <c r="P18" s="83">
        <f>产品服务物料清单!AE18</f>
        <v>0</v>
      </c>
      <c r="Q18" s="20" t="str">
        <f>产品服务物料清单!B18</f>
        <v>DB</v>
      </c>
      <c r="R18" s="20" t="str">
        <f>产品服务物料清单!A18</f>
        <v>物资采购合同</v>
      </c>
      <c r="S18" s="20">
        <f>产品服务物料清单!C18</f>
        <v>0</v>
      </c>
      <c r="T18" s="21" t="str">
        <f>产品服务物料清单!F18</f>
        <v>01</v>
      </c>
      <c r="U18" s="20" t="str">
        <f>产品服务物料清单!E18</f>
        <v>AB类物资采购</v>
      </c>
      <c r="V18" s="22">
        <f>产品服务物料清单!H18</f>
        <v>0</v>
      </c>
      <c r="W18" s="20">
        <f>产品服务物料清单!G18</f>
        <v>0</v>
      </c>
      <c r="X18" s="20">
        <f>产品服务物料清单!I18</f>
        <v>0</v>
      </c>
      <c r="Y18" s="20" t="str">
        <f>产品服务物料清单!AQ18</f>
        <v>E:其他</v>
      </c>
      <c r="Z18" s="20" t="str">
        <f>产品服务物料清单!K18</f>
        <v>AB类材料</v>
      </c>
      <c r="AA18" s="24">
        <f>产品服务物料清单!Q18</f>
        <v>0.13</v>
      </c>
      <c r="AB18" s="83" t="str">
        <f>产品服务物料清单!R18</f>
        <v>货物、加工修理修配劳务（进）</v>
      </c>
      <c r="AC18" s="83" t="str">
        <f>产品服务物料清单!S18</f>
        <v>采购合同</v>
      </c>
    </row>
    <row r="19" spans="1:29" ht="14.1" customHeight="1" x14ac:dyDescent="0.3">
      <c r="A19" s="83" t="str">
        <f>产品服务物料清单!J19</f>
        <v>DB02</v>
      </c>
      <c r="B19" s="83" t="str">
        <f>产品服务物料清单!L19</f>
        <v>PC</v>
      </c>
      <c r="C19" s="83">
        <f>产品服务物料清单!M19</f>
        <v>2</v>
      </c>
      <c r="D19" s="83" t="str">
        <f>产品服务物料清单!N19</f>
        <v>按照物料管理的C类材料，即物料编码为2005开头的物料</v>
      </c>
      <c r="E19" s="123">
        <f>产品服务物料清单!O19</f>
        <v>0</v>
      </c>
      <c r="F19" s="83" t="str">
        <f>产品服务物料清单!P19</f>
        <v>M1</v>
      </c>
      <c r="G19" s="83" t="str">
        <f>产品服务物料清单!U19</f>
        <v>CG</v>
      </c>
      <c r="H19" s="83">
        <f>产品服务物料清单!V19</f>
        <v>0</v>
      </c>
      <c r="I19" s="83" t="str">
        <f>产品服务物料清单!X19</f>
        <v>×</v>
      </c>
      <c r="J19" s="83" t="str">
        <f>产品服务物料清单!Y19</f>
        <v>×</v>
      </c>
      <c r="K19" s="83" t="str">
        <f>产品服务物料清单!Z19</f>
        <v>×</v>
      </c>
      <c r="L19" s="83" t="str">
        <f>产品服务物料清单!AA19</f>
        <v>×</v>
      </c>
      <c r="M19" s="83">
        <f>产品服务物料清单!AB19</f>
        <v>0</v>
      </c>
      <c r="N19" s="83">
        <f>产品服务物料清单!AC19</f>
        <v>0</v>
      </c>
      <c r="O19" s="83">
        <f>产品服务物料清单!AD19</f>
        <v>0</v>
      </c>
      <c r="P19" s="83">
        <f>产品服务物料清单!AE19</f>
        <v>0</v>
      </c>
      <c r="Q19" s="20" t="str">
        <f>产品服务物料清单!B19</f>
        <v>DB</v>
      </c>
      <c r="R19" s="20" t="str">
        <f>产品服务物料清单!A19</f>
        <v>物资采购合同</v>
      </c>
      <c r="S19" s="20">
        <f>产品服务物料清单!C19</f>
        <v>0</v>
      </c>
      <c r="T19" s="21" t="str">
        <f>产品服务物料清单!F19</f>
        <v>02</v>
      </c>
      <c r="U19" s="20" t="str">
        <f>产品服务物料清单!E19</f>
        <v>C类物资采购</v>
      </c>
      <c r="V19" s="22">
        <f>产品服务物料清单!H19</f>
        <v>0</v>
      </c>
      <c r="W19" s="20">
        <f>产品服务物料清单!G19</f>
        <v>0</v>
      </c>
      <c r="X19" s="20">
        <f>产品服务物料清单!I19</f>
        <v>0</v>
      </c>
      <c r="Y19" s="20" t="str">
        <f>产品服务物料清单!AQ19</f>
        <v>F:C类材料</v>
      </c>
      <c r="Z19" s="20" t="str">
        <f>产品服务物料清单!K19</f>
        <v>C类材料</v>
      </c>
      <c r="AA19" s="24">
        <f>产品服务物料清单!Q19</f>
        <v>0.13</v>
      </c>
      <c r="AB19" s="83" t="str">
        <f>产品服务物料清单!R19</f>
        <v>货物、加工修理修配劳务（进）</v>
      </c>
      <c r="AC19" s="83" t="str">
        <f>产品服务物料清单!S19</f>
        <v>采购合同</v>
      </c>
    </row>
    <row r="20" spans="1:29" ht="14.1" customHeight="1" x14ac:dyDescent="0.3">
      <c r="A20" s="83" t="str">
        <f>产品服务物料清单!J20</f>
        <v>DB03</v>
      </c>
      <c r="B20" s="83" t="str">
        <f>产品服务物料清单!L20</f>
        <v>PC</v>
      </c>
      <c r="C20" s="83">
        <f>产品服务物料清单!M20</f>
        <v>2</v>
      </c>
      <c r="D20" s="83" t="str">
        <f>产品服务物料清单!N20</f>
        <v>指加工叶片辅助使用的工装、支架等</v>
      </c>
      <c r="E20" s="123">
        <f>产品服务物料清单!O20</f>
        <v>0</v>
      </c>
      <c r="F20" s="83" t="str">
        <f>产品服务物料清单!P20</f>
        <v>M1</v>
      </c>
      <c r="G20" s="83" t="str">
        <f>产品服务物料清单!U20</f>
        <v>CG</v>
      </c>
      <c r="H20" s="83">
        <f>产品服务物料清单!V20</f>
        <v>0</v>
      </c>
      <c r="I20" s="83" t="str">
        <f>产品服务物料清单!X20</f>
        <v>√</v>
      </c>
      <c r="J20" s="83" t="str">
        <f>产品服务物料清单!Y20</f>
        <v>√</v>
      </c>
      <c r="K20" s="83" t="str">
        <f>产品服务物料清单!Z20</f>
        <v>×</v>
      </c>
      <c r="L20" s="83" t="str">
        <f>产品服务物料清单!AA20</f>
        <v>×</v>
      </c>
      <c r="M20" s="83">
        <f>产品服务物料清单!AB20</f>
        <v>0</v>
      </c>
      <c r="N20" s="83">
        <f>产品服务物料清单!AC20</f>
        <v>0</v>
      </c>
      <c r="O20" s="83">
        <f>产品服务物料清单!AD20</f>
        <v>0</v>
      </c>
      <c r="P20" s="83">
        <f>产品服务物料清单!AE20</f>
        <v>0</v>
      </c>
      <c r="Q20" s="20" t="str">
        <f>产品服务物料清单!B20</f>
        <v>DB</v>
      </c>
      <c r="R20" s="20" t="str">
        <f>产品服务物料清单!A20</f>
        <v>物资采购合同</v>
      </c>
      <c r="S20" s="20">
        <f>产品服务物料清单!C20</f>
        <v>0</v>
      </c>
      <c r="T20" s="21" t="str">
        <f>产品服务物料清单!F20</f>
        <v>03</v>
      </c>
      <c r="U20" s="20" t="str">
        <f>产品服务物料清单!E20</f>
        <v>工装、支架</v>
      </c>
      <c r="V20" s="22">
        <f>产品服务物料清单!H20</f>
        <v>0</v>
      </c>
      <c r="W20" s="20">
        <f>产品服务物料清单!G20</f>
        <v>0</v>
      </c>
      <c r="X20" s="20">
        <f>产品服务物料清单!I20</f>
        <v>0</v>
      </c>
      <c r="Y20" s="20" t="str">
        <f>产品服务物料清单!AQ20</f>
        <v>E:其他</v>
      </c>
      <c r="Z20" s="20" t="str">
        <f>产品服务物料清单!K20</f>
        <v>工装、支架</v>
      </c>
      <c r="AA20" s="24">
        <f>产品服务物料清单!Q20</f>
        <v>0.13</v>
      </c>
      <c r="AB20" s="83" t="str">
        <f>产品服务物料清单!R20</f>
        <v>货物、加工修理修配劳务（进）</v>
      </c>
      <c r="AC20" s="83" t="str">
        <f>产品服务物料清单!S20</f>
        <v>采购合同</v>
      </c>
    </row>
    <row r="21" spans="1:29" ht="14.1" customHeight="1" x14ac:dyDescent="0.3">
      <c r="A21" s="83" t="str">
        <f>产品服务物料清单!J21</f>
        <v>DB04</v>
      </c>
      <c r="B21" s="83" t="str">
        <f>产品服务物料清单!L21</f>
        <v>PC</v>
      </c>
      <c r="C21" s="83">
        <f>产品服务物料清单!M21</f>
        <v>2</v>
      </c>
      <c r="D21" s="83">
        <f>产品服务物料清单!N21</f>
        <v>0</v>
      </c>
      <c r="E21" s="123">
        <f>产品服务物料清单!O21</f>
        <v>0</v>
      </c>
      <c r="F21" s="83" t="str">
        <f>产品服务物料清单!P21</f>
        <v>M1</v>
      </c>
      <c r="G21" s="83" t="str">
        <f>产品服务物料清单!U21</f>
        <v>CG</v>
      </c>
      <c r="H21" s="83">
        <f>产品服务物料清单!V21</f>
        <v>0</v>
      </c>
      <c r="I21" s="83">
        <f>产品服务物料清单!X21</f>
        <v>0</v>
      </c>
      <c r="J21" s="83">
        <f>产品服务物料清单!Y21</f>
        <v>0</v>
      </c>
      <c r="K21" s="83">
        <f>产品服务物料清单!Z21</f>
        <v>0</v>
      </c>
      <c r="L21" s="83">
        <f>产品服务物料清单!AA21</f>
        <v>0</v>
      </c>
      <c r="M21" s="24">
        <f>产品服务物料清单!AB21</f>
        <v>0</v>
      </c>
      <c r="N21" s="24">
        <f>产品服务物料清单!AC21</f>
        <v>0</v>
      </c>
      <c r="O21" s="83">
        <f>产品服务物料清单!AD21</f>
        <v>0</v>
      </c>
      <c r="P21" s="83">
        <f>产品服务物料清单!AE21</f>
        <v>0</v>
      </c>
      <c r="Q21" s="20" t="str">
        <f>产品服务物料清单!B21</f>
        <v>DB</v>
      </c>
      <c r="R21" s="20" t="str">
        <f>产品服务物料清单!A21</f>
        <v>物资采购合同</v>
      </c>
      <c r="S21" s="20">
        <f>产品服务物料清单!C21</f>
        <v>0</v>
      </c>
      <c r="T21" s="21" t="str">
        <f>产品服务物料清单!F21</f>
        <v>04</v>
      </c>
      <c r="U21" s="20" t="str">
        <f>产品服务物料清单!E21</f>
        <v>产品</v>
      </c>
      <c r="V21" s="22">
        <f>产品服务物料清单!H21</f>
        <v>0</v>
      </c>
      <c r="W21" s="20">
        <f>产品服务物料清单!G21</f>
        <v>0</v>
      </c>
      <c r="X21" s="20">
        <f>产品服务物料清单!I21</f>
        <v>0</v>
      </c>
      <c r="Y21" s="20" t="str">
        <f>产品服务物料清单!AQ21</f>
        <v>E:其他</v>
      </c>
      <c r="Z21" s="20" t="str">
        <f>产品服务物料清单!K21</f>
        <v>叶片采购</v>
      </c>
      <c r="AA21" s="24">
        <f>产品服务物料清单!Q21</f>
        <v>0.13</v>
      </c>
      <c r="AB21" s="83" t="str">
        <f>产品服务物料清单!R21</f>
        <v>货物、加工修理修配劳务（进）</v>
      </c>
      <c r="AC21" s="83" t="str">
        <f>产品服务物料清单!S21</f>
        <v>采购合同</v>
      </c>
    </row>
    <row r="22" spans="1:29" ht="14.1" customHeight="1" x14ac:dyDescent="0.3">
      <c r="A22" s="83" t="str">
        <f>产品服务物料清单!J22</f>
        <v>DBA01001</v>
      </c>
      <c r="B22" s="83" t="str">
        <f>产品服务物料清单!L22</f>
        <v>PC</v>
      </c>
      <c r="C22" s="83">
        <f>产品服务物料清单!M22</f>
        <v>1</v>
      </c>
      <c r="D22" s="24" t="str">
        <f>产品服务物料清单!N22</f>
        <v>日常业务中使用的办公用品，如中性笔、笔记本等。</v>
      </c>
      <c r="E22" s="123" t="str">
        <f>产品服务物料清单!O22</f>
        <v>A</v>
      </c>
      <c r="F22" s="83" t="str">
        <f>产品服务物料清单!P22</f>
        <v>M1</v>
      </c>
      <c r="G22" s="83" t="str">
        <f>产品服务物料清单!U22</f>
        <v>CG</v>
      </c>
      <c r="H22" s="83" t="str">
        <f>产品服务物料清单!V22</f>
        <v>5101011000</v>
      </c>
      <c r="I22" s="83" t="str">
        <f>产品服务物料清单!X22</f>
        <v>×</v>
      </c>
      <c r="J22" s="83" t="str">
        <f>产品服务物料清单!Y22</f>
        <v>×</v>
      </c>
      <c r="K22" s="83" t="str">
        <f>产品服务物料清单!Z22</f>
        <v>×</v>
      </c>
      <c r="L22" s="83" t="str">
        <f>产品服务物料清单!AA22</f>
        <v>×</v>
      </c>
      <c r="M22" s="24">
        <f>产品服务物料清单!AB22</f>
        <v>0</v>
      </c>
      <c r="N22" s="24">
        <f>产品服务物料清单!AC22</f>
        <v>0</v>
      </c>
      <c r="O22" s="83">
        <f>产品服务物料清单!AD22</f>
        <v>0</v>
      </c>
      <c r="P22" s="83">
        <f>产品服务物料清单!AE22</f>
        <v>0</v>
      </c>
      <c r="Q22" s="20" t="str">
        <f>产品服务物料清单!B22</f>
        <v>DB</v>
      </c>
      <c r="R22" s="20" t="str">
        <f>产品服务物料清单!A22</f>
        <v>物资采购合同</v>
      </c>
      <c r="S22" s="20" t="str">
        <f>产品服务物料清单!C22</f>
        <v>A:成本中心类业务</v>
      </c>
      <c r="T22" s="21" t="str">
        <f>产品服务物料清单!F22</f>
        <v>01</v>
      </c>
      <c r="U22" s="20" t="str">
        <f>产品服务物料清单!E22</f>
        <v>C类物资采购</v>
      </c>
      <c r="V22" s="22" t="str">
        <f>产品服务物料清单!H22</f>
        <v>0</v>
      </c>
      <c r="W22" s="20">
        <f>产品服务物料清单!G22</f>
        <v>0</v>
      </c>
      <c r="X22" s="20" t="str">
        <f>产品服务物料清单!I22</f>
        <v>01</v>
      </c>
      <c r="Y22" s="20" t="str">
        <f>产品服务物料清单!AQ22</f>
        <v>D:党工团办综合</v>
      </c>
      <c r="Z22" s="20" t="str">
        <f>产品服务物料清单!K22</f>
        <v>成本中心-办公用品（职能）</v>
      </c>
      <c r="AA22" s="24">
        <f>产品服务物料清单!Q22</f>
        <v>0.13</v>
      </c>
      <c r="AB22" s="83" t="str">
        <f>产品服务物料清单!R22</f>
        <v>货物、加工修理修配劳务（进）</v>
      </c>
      <c r="AC22" s="83" t="str">
        <f>产品服务物料清单!S22</f>
        <v>采购合同</v>
      </c>
    </row>
    <row r="23" spans="1:29" ht="14.1" customHeight="1" x14ac:dyDescent="0.3">
      <c r="A23" s="83" t="str">
        <f>产品服务物料清单!J23</f>
        <v>DBA01002</v>
      </c>
      <c r="B23" s="24" t="str">
        <f>产品服务物料清单!L23</f>
        <v>PC</v>
      </c>
      <c r="C23" s="83">
        <f>产品服务物料清单!M23</f>
        <v>1</v>
      </c>
      <c r="D23" s="24" t="str">
        <f>产品服务物料清单!N23</f>
        <v>生产业务中使用的办公用品，如刻字纸、标识牌等。</v>
      </c>
      <c r="E23" s="123" t="str">
        <f>产品服务物料清单!O23</f>
        <v>A</v>
      </c>
      <c r="F23" s="83" t="str">
        <f>产品服务物料清单!P23</f>
        <v>M1</v>
      </c>
      <c r="G23" s="83" t="str">
        <f>产品服务物料清单!U23</f>
        <v>CG</v>
      </c>
      <c r="H23" s="123" t="str">
        <f>产品服务物料清单!V23</f>
        <v>5101011000</v>
      </c>
      <c r="I23" s="83" t="str">
        <f>产品服务物料清单!X23</f>
        <v>×</v>
      </c>
      <c r="J23" s="83" t="str">
        <f>产品服务物料清单!Y23</f>
        <v>×</v>
      </c>
      <c r="K23" s="83" t="str">
        <f>产品服务物料清单!Z23</f>
        <v>×</v>
      </c>
      <c r="L23" s="83" t="str">
        <f>产品服务物料清单!AA23</f>
        <v>×</v>
      </c>
      <c r="M23" s="24">
        <f>产品服务物料清单!AB23</f>
        <v>0</v>
      </c>
      <c r="N23" s="24">
        <f>产品服务物料清单!AC23</f>
        <v>0</v>
      </c>
      <c r="O23" s="83">
        <f>产品服务物料清单!AD23</f>
        <v>0</v>
      </c>
      <c r="P23" s="83">
        <f>产品服务物料清单!AE23</f>
        <v>0</v>
      </c>
      <c r="Q23" s="20" t="str">
        <f>产品服务物料清单!B23</f>
        <v>DB</v>
      </c>
      <c r="R23" s="20" t="str">
        <f>产品服务物料清单!A23</f>
        <v>物资采购合同</v>
      </c>
      <c r="S23" s="20" t="str">
        <f>产品服务物料清单!C23</f>
        <v>A:成本中心类业务</v>
      </c>
      <c r="T23" s="21" t="str">
        <f>产品服务物料清单!F23</f>
        <v>01</v>
      </c>
      <c r="U23" s="20" t="str">
        <f>产品服务物料清单!E23</f>
        <v>C类物资采购</v>
      </c>
      <c r="V23" s="22" t="str">
        <f>产品服务物料清单!H23</f>
        <v>0</v>
      </c>
      <c r="W23" s="20">
        <f>产品服务物料清单!G23</f>
        <v>0</v>
      </c>
      <c r="X23" s="20" t="str">
        <f>产品服务物料清单!I23</f>
        <v>02</v>
      </c>
      <c r="Y23" s="20" t="str">
        <f>产品服务物料清单!AQ23</f>
        <v>D:党工团办综合</v>
      </c>
      <c r="Z23" s="20" t="str">
        <f>产品服务物料清单!K23</f>
        <v>成本中心-办公用品（生产）</v>
      </c>
      <c r="AA23" s="24">
        <f>产品服务物料清单!Q23</f>
        <v>0.13</v>
      </c>
      <c r="AB23" s="83" t="str">
        <f>产品服务物料清单!R23</f>
        <v>货物、加工修理修配劳务（进）</v>
      </c>
      <c r="AC23" s="83" t="str">
        <f>产品服务物料清单!S23</f>
        <v>采购合同</v>
      </c>
    </row>
    <row r="24" spans="1:29" ht="14.1" customHeight="1" x14ac:dyDescent="0.3">
      <c r="A24" s="83" t="str">
        <f>产品服务物料清单!J24</f>
        <v>DBA01003</v>
      </c>
      <c r="B24" s="24" t="str">
        <f>产品服务物料清单!L24</f>
        <v>PC</v>
      </c>
      <c r="C24" s="83">
        <f>产品服务物料清单!M24</f>
        <v>1</v>
      </c>
      <c r="D24" s="24" t="str">
        <f>产品服务物料清单!N24</f>
        <v>与信息化业务有关的办公设备。比如视频设备等实物。</v>
      </c>
      <c r="E24" s="123" t="str">
        <f>产品服务物料清单!O24</f>
        <v>A</v>
      </c>
      <c r="F24" s="83" t="str">
        <f>产品服务物料清单!P24</f>
        <v>M1</v>
      </c>
      <c r="G24" s="83" t="str">
        <f>产品服务物料清单!U24</f>
        <v>CG</v>
      </c>
      <c r="H24" s="123" t="str">
        <f>产品服务物料清单!V24</f>
        <v>5101044000</v>
      </c>
      <c r="I24" s="83" t="str">
        <f>产品服务物料清单!X24</f>
        <v>×</v>
      </c>
      <c r="J24" s="83" t="str">
        <f>产品服务物料清单!Y24</f>
        <v>×</v>
      </c>
      <c r="K24" s="83" t="str">
        <f>产品服务物料清单!Z24</f>
        <v>×</v>
      </c>
      <c r="L24" s="83" t="str">
        <f>产品服务物料清单!AA24</f>
        <v>×</v>
      </c>
      <c r="M24" s="24">
        <f>产品服务物料清单!AB24</f>
        <v>0</v>
      </c>
      <c r="N24" s="24">
        <f>产品服务物料清单!AC24</f>
        <v>0</v>
      </c>
      <c r="O24" s="83">
        <f>产品服务物料清单!AD24</f>
        <v>0</v>
      </c>
      <c r="P24" s="83">
        <f>产品服务物料清单!AE24</f>
        <v>0</v>
      </c>
      <c r="Q24" s="20" t="str">
        <f>产品服务物料清单!B24</f>
        <v>DB</v>
      </c>
      <c r="R24" s="20" t="str">
        <f>产品服务物料清单!A24</f>
        <v>物资采购合同</v>
      </c>
      <c r="S24" s="20" t="str">
        <f>产品服务物料清单!C24</f>
        <v>A:成本中心类业务</v>
      </c>
      <c r="T24" s="21" t="str">
        <f>产品服务物料清单!F24</f>
        <v>01</v>
      </c>
      <c r="U24" s="20" t="str">
        <f>产品服务物料清单!E24</f>
        <v>C类物资采购</v>
      </c>
      <c r="V24" s="22" t="str">
        <f>产品服务物料清单!H24</f>
        <v>0</v>
      </c>
      <c r="W24" s="20">
        <f>产品服务物料清单!G24</f>
        <v>0</v>
      </c>
      <c r="X24" s="20" t="str">
        <f>产品服务物料清单!I24</f>
        <v>03</v>
      </c>
      <c r="Y24" s="20" t="str">
        <f>产品服务物料清单!AQ24</f>
        <v>E:其他</v>
      </c>
      <c r="Z24" s="20" t="str">
        <f>产品服务物料清单!K24</f>
        <v>成本中心-信息化设施</v>
      </c>
      <c r="AA24" s="24">
        <f>产品服务物料清单!Q24</f>
        <v>0.13</v>
      </c>
      <c r="AB24" s="83" t="str">
        <f>产品服务物料清单!R24</f>
        <v>货物、加工修理修配劳务（进）</v>
      </c>
      <c r="AC24" s="83" t="str">
        <f>产品服务物料清单!S24</f>
        <v>采购合同</v>
      </c>
    </row>
    <row r="25" spans="1:29" ht="14.1" customHeight="1" x14ac:dyDescent="0.3">
      <c r="A25" s="83" t="str">
        <f>产品服务物料清单!J25</f>
        <v>DBA01004</v>
      </c>
      <c r="B25" s="24" t="str">
        <f>产品服务物料清单!L25</f>
        <v>PC</v>
      </c>
      <c r="C25" s="83">
        <f>产品服务物料清单!M25</f>
        <v>1</v>
      </c>
      <c r="D25" s="24" t="str">
        <f>产品服务物料清单!N25</f>
        <v>加油卡充值。</v>
      </c>
      <c r="E25" s="123" t="str">
        <f>产品服务物料清单!O25</f>
        <v>A</v>
      </c>
      <c r="F25" s="83" t="str">
        <f>产品服务物料清单!P25</f>
        <v>M1</v>
      </c>
      <c r="G25" s="83" t="str">
        <f>产品服务物料清单!U25</f>
        <v>CG</v>
      </c>
      <c r="H25" s="123" t="str">
        <f>产品服务物料清单!V25</f>
        <v>5101035000</v>
      </c>
      <c r="I25" s="83" t="str">
        <f>产品服务物料清单!X25</f>
        <v>×</v>
      </c>
      <c r="J25" s="83" t="str">
        <f>产品服务物料清单!Y25</f>
        <v>×</v>
      </c>
      <c r="K25" s="83" t="str">
        <f>产品服务物料清单!Z25</f>
        <v>×</v>
      </c>
      <c r="L25" s="83" t="str">
        <f>产品服务物料清单!AA25</f>
        <v>×</v>
      </c>
      <c r="M25" s="24" t="str">
        <f>产品服务物料清单!AB25</f>
        <v>发票左上角有标注“成品油”的字样</v>
      </c>
      <c r="N25" s="24">
        <f>产品服务物料清单!AC25</f>
        <v>0</v>
      </c>
      <c r="O25" s="83">
        <f>产品服务物料清单!AD25</f>
        <v>0</v>
      </c>
      <c r="P25" s="83" t="str">
        <f>产品服务物料清单!AE25</f>
        <v>X</v>
      </c>
      <c r="Q25" s="20" t="str">
        <f>产品服务物料清单!B25</f>
        <v>DB</v>
      </c>
      <c r="R25" s="20" t="str">
        <f>产品服务物料清单!A25</f>
        <v>物资采购合同</v>
      </c>
      <c r="S25" s="20" t="str">
        <f>产品服务物料清单!C25</f>
        <v>A:成本中心类业务</v>
      </c>
      <c r="T25" s="21" t="str">
        <f>产品服务物料清单!F25</f>
        <v>01</v>
      </c>
      <c r="U25" s="20" t="str">
        <f>产品服务物料清单!E25</f>
        <v>C类物资采购</v>
      </c>
      <c r="V25" s="22" t="str">
        <f>产品服务物料清单!H25</f>
        <v>0</v>
      </c>
      <c r="W25" s="20">
        <f>产品服务物料清单!G25</f>
        <v>0</v>
      </c>
      <c r="X25" s="20" t="str">
        <f>产品服务物料清单!I25</f>
        <v>04</v>
      </c>
      <c r="Y25" s="20" t="str">
        <f>产品服务物料清单!AQ25</f>
        <v>D:党工团办综合</v>
      </c>
      <c r="Z25" s="20" t="str">
        <f>产品服务物料清单!K25</f>
        <v>成本中心-油卡充值</v>
      </c>
      <c r="AA25" s="24">
        <f>产品服务物料清单!Q25</f>
        <v>0.13</v>
      </c>
      <c r="AB25" s="83" t="str">
        <f>产品服务物料清单!R25</f>
        <v>货物、加工修理修配劳务（进）</v>
      </c>
      <c r="AC25" s="83" t="str">
        <f>产品服务物料清单!S25</f>
        <v>采购合同</v>
      </c>
    </row>
    <row r="26" spans="1:29" ht="14.1" customHeight="1" x14ac:dyDescent="0.3">
      <c r="A26" s="83" t="str">
        <f>产品服务物料清单!J26</f>
        <v>DBA01005</v>
      </c>
      <c r="B26" s="24" t="str">
        <f>产品服务物料清单!L26</f>
        <v>PC</v>
      </c>
      <c r="C26" s="83">
        <f>产品服务物料清单!M26</f>
        <v>1</v>
      </c>
      <c r="D26" s="24" t="str">
        <f>产品服务物料清单!N26</f>
        <v>除党工团、安全生产、节能减排、环境保护与恢复、研发外，日常业务中购订的图书报纸杂志等。</v>
      </c>
      <c r="E26" s="123" t="str">
        <f>产品服务物料清单!O26</f>
        <v>A</v>
      </c>
      <c r="F26" s="83" t="str">
        <f>产品服务物料清单!P26</f>
        <v>M1</v>
      </c>
      <c r="G26" s="83" t="str">
        <f>产品服务物料清单!U26</f>
        <v>CG</v>
      </c>
      <c r="H26" s="123" t="str">
        <f>产品服务物料清单!V26</f>
        <v>5101011000</v>
      </c>
      <c r="I26" s="83" t="str">
        <f>产品服务物料清单!X26</f>
        <v>×</v>
      </c>
      <c r="J26" s="83" t="str">
        <f>产品服务物料清单!Y26</f>
        <v>×</v>
      </c>
      <c r="K26" s="83" t="str">
        <f>产品服务物料清单!Z26</f>
        <v>×</v>
      </c>
      <c r="L26" s="83" t="str">
        <f>产品服务物料清单!AA26</f>
        <v>×</v>
      </c>
      <c r="M26" s="24">
        <f>产品服务物料清单!AB26</f>
        <v>0</v>
      </c>
      <c r="N26" s="24">
        <f>产品服务物料清单!AC26</f>
        <v>0</v>
      </c>
      <c r="O26" s="83">
        <f>产品服务物料清单!AD26</f>
        <v>0</v>
      </c>
      <c r="P26" s="83">
        <f>产品服务物料清单!AE26</f>
        <v>0</v>
      </c>
      <c r="Q26" s="20" t="str">
        <f>产品服务物料清单!B26</f>
        <v>DB</v>
      </c>
      <c r="R26" s="20" t="str">
        <f>产品服务物料清单!A26</f>
        <v>物资采购合同</v>
      </c>
      <c r="S26" s="20" t="str">
        <f>产品服务物料清单!C26</f>
        <v>A:成本中心类业务</v>
      </c>
      <c r="T26" s="21" t="str">
        <f>产品服务物料清单!F26</f>
        <v>01</v>
      </c>
      <c r="U26" s="20" t="str">
        <f>产品服务物料清单!E26</f>
        <v>C类物资采购</v>
      </c>
      <c r="V26" s="22" t="str">
        <f>产品服务物料清单!H26</f>
        <v>0</v>
      </c>
      <c r="W26" s="20">
        <f>产品服务物料清单!G26</f>
        <v>0</v>
      </c>
      <c r="X26" s="20" t="str">
        <f>产品服务物料清单!I26</f>
        <v>05</v>
      </c>
      <c r="Y26" s="20" t="str">
        <f>产品服务物料清单!AQ26</f>
        <v>D:党工团办综合</v>
      </c>
      <c r="Z26" s="20" t="str">
        <f>产品服务物料清单!K26</f>
        <v>成本中心-图书、杂志等</v>
      </c>
      <c r="AA26" s="24">
        <f>产品服务物料清单!Q26</f>
        <v>0.13</v>
      </c>
      <c r="AB26" s="83" t="str">
        <f>产品服务物料清单!R26</f>
        <v>货物、加工修理修配劳务（进）</v>
      </c>
      <c r="AC26" s="83" t="str">
        <f>产品服务物料清单!S26</f>
        <v>采购合同</v>
      </c>
    </row>
    <row r="27" spans="1:29" ht="14.1" customHeight="1" x14ac:dyDescent="0.3">
      <c r="A27" s="83" t="str">
        <f>产品服务物料清单!J27</f>
        <v>DBA01006</v>
      </c>
      <c r="B27" s="24" t="str">
        <f>产品服务物料清单!L27</f>
        <v>PC</v>
      </c>
      <c r="C27" s="83">
        <f>产品服务物料清单!M27</f>
        <v>1</v>
      </c>
      <c r="D27" s="24" t="str">
        <f>产品服务物料清单!N27</f>
        <v>市场服务部参加展览所需物品。</v>
      </c>
      <c r="E27" s="123" t="str">
        <f>产品服务物料清单!O27</f>
        <v>A</v>
      </c>
      <c r="F27" s="83" t="str">
        <f>产品服务物料清单!P27</f>
        <v>M1</v>
      </c>
      <c r="G27" s="83" t="str">
        <f>产品服务物料清单!U27</f>
        <v>CG</v>
      </c>
      <c r="H27" s="123" t="str">
        <f>产品服务物料清单!V27</f>
        <v>5101036000</v>
      </c>
      <c r="I27" s="83" t="str">
        <f>产品服务物料清单!X27</f>
        <v>×</v>
      </c>
      <c r="J27" s="83" t="str">
        <f>产品服务物料清单!Y27</f>
        <v>×</v>
      </c>
      <c r="K27" s="83" t="str">
        <f>产品服务物料清单!Z27</f>
        <v>×</v>
      </c>
      <c r="L27" s="83" t="str">
        <f>产品服务物料清单!AA27</f>
        <v>×</v>
      </c>
      <c r="M27" s="24">
        <f>产品服务物料清单!AB27</f>
        <v>0</v>
      </c>
      <c r="N27" s="24">
        <f>产品服务物料清单!AC27</f>
        <v>0</v>
      </c>
      <c r="O27" s="83">
        <f>产品服务物料清单!AD27</f>
        <v>0</v>
      </c>
      <c r="P27" s="83">
        <f>产品服务物料清单!AE27</f>
        <v>0</v>
      </c>
      <c r="Q27" s="20" t="str">
        <f>产品服务物料清单!B27</f>
        <v>DB</v>
      </c>
      <c r="R27" s="20" t="str">
        <f>产品服务物料清单!A27</f>
        <v>物资采购合同</v>
      </c>
      <c r="S27" s="20" t="str">
        <f>产品服务物料清单!C27</f>
        <v>A:成本中心类业务</v>
      </c>
      <c r="T27" s="21" t="str">
        <f>产品服务物料清单!F27</f>
        <v>01</v>
      </c>
      <c r="U27" s="20" t="str">
        <f>产品服务物料清单!E27</f>
        <v>C类物资采购</v>
      </c>
      <c r="V27" s="22" t="str">
        <f>产品服务物料清单!H27</f>
        <v>0</v>
      </c>
      <c r="W27" s="20">
        <f>产品服务物料清单!G27</f>
        <v>0</v>
      </c>
      <c r="X27" s="20" t="str">
        <f>产品服务物料清单!I27</f>
        <v>06</v>
      </c>
      <c r="Y27" s="20" t="str">
        <f>产品服务物料清单!AQ27</f>
        <v>D:党工团办综合</v>
      </c>
      <c r="Z27" s="20" t="str">
        <f>产品服务物料清单!K27</f>
        <v>成本中心-展览用品-国内业务</v>
      </c>
      <c r="AA27" s="24">
        <f>产品服务物料清单!Q27</f>
        <v>0.13</v>
      </c>
      <c r="AB27" s="83" t="str">
        <f>产品服务物料清单!R27</f>
        <v>货物、加工修理修配劳务（进）</v>
      </c>
      <c r="AC27" s="83" t="str">
        <f>产品服务物料清单!S27</f>
        <v>采购合同</v>
      </c>
    </row>
    <row r="28" spans="1:29" ht="14.1" customHeight="1" x14ac:dyDescent="0.3">
      <c r="A28" s="83" t="str">
        <f>产品服务物料清单!J28</f>
        <v>DBA01007</v>
      </c>
      <c r="B28" s="24" t="str">
        <f>产品服务物料清单!L28</f>
        <v>PC</v>
      </c>
      <c r="C28" s="83">
        <f>产品服务物料清单!M28</f>
        <v>1</v>
      </c>
      <c r="D28" s="24" t="str">
        <f>产品服务物料清单!N28</f>
        <v>办公用家具。适用于总部、瑞达，其他分子公司按照C类管理。</v>
      </c>
      <c r="E28" s="123" t="str">
        <f>产品服务物料清单!O28</f>
        <v>A</v>
      </c>
      <c r="F28" s="83" t="str">
        <f>产品服务物料清单!P28</f>
        <v>M1</v>
      </c>
      <c r="G28" s="83" t="str">
        <f>产品服务物料清单!U28</f>
        <v>CG</v>
      </c>
      <c r="H28" s="123" t="str">
        <f>产品服务物料清单!V28</f>
        <v>5101011000</v>
      </c>
      <c r="I28" s="83" t="str">
        <f>产品服务物料清单!X28</f>
        <v>×</v>
      </c>
      <c r="J28" s="83" t="str">
        <f>产品服务物料清单!Y28</f>
        <v>×</v>
      </c>
      <c r="K28" s="83" t="str">
        <f>产品服务物料清单!Z28</f>
        <v>×</v>
      </c>
      <c r="L28" s="83" t="str">
        <f>产品服务物料清单!AA28</f>
        <v>×</v>
      </c>
      <c r="M28" s="24">
        <f>产品服务物料清单!AB28</f>
        <v>0</v>
      </c>
      <c r="N28" s="24">
        <f>产品服务物料清单!AC28</f>
        <v>0</v>
      </c>
      <c r="O28" s="83">
        <f>产品服务物料清单!AD28</f>
        <v>0</v>
      </c>
      <c r="P28" s="83">
        <f>产品服务物料清单!AE28</f>
        <v>0</v>
      </c>
      <c r="Q28" s="20" t="str">
        <f>产品服务物料清单!B28</f>
        <v>DB</v>
      </c>
      <c r="R28" s="20" t="str">
        <f>产品服务物料清单!A28</f>
        <v>物资采购合同</v>
      </c>
      <c r="S28" s="20" t="str">
        <f>产品服务物料清单!C28</f>
        <v>A:成本中心类业务</v>
      </c>
      <c r="T28" s="21" t="str">
        <f>产品服务物料清单!F28</f>
        <v>01</v>
      </c>
      <c r="U28" s="20" t="str">
        <f>产品服务物料清单!E28</f>
        <v>C类物资采购</v>
      </c>
      <c r="V28" s="22" t="str">
        <f>产品服务物料清单!H28</f>
        <v>0</v>
      </c>
      <c r="W28" s="20">
        <f>产品服务物料清单!G28</f>
        <v>0</v>
      </c>
      <c r="X28" s="20" t="str">
        <f>产品服务物料清单!I28</f>
        <v>07</v>
      </c>
      <c r="Y28" s="20" t="str">
        <f>产品服务物料清单!AQ28</f>
        <v>D:党工团办综合</v>
      </c>
      <c r="Z28" s="20" t="str">
        <f>产品服务物料清单!K28</f>
        <v>成本中心-办公家具</v>
      </c>
      <c r="AA28" s="24">
        <f>产品服务物料清单!Q28</f>
        <v>0.13</v>
      </c>
      <c r="AB28" s="83" t="str">
        <f>产品服务物料清单!R28</f>
        <v>货物、加工修理修配劳务（进）</v>
      </c>
      <c r="AC28" s="83" t="str">
        <f>产品服务物料清单!S28</f>
        <v>采购合同</v>
      </c>
    </row>
    <row r="29" spans="1:29" ht="14.1" customHeight="1" x14ac:dyDescent="0.3">
      <c r="A29" s="83" t="str">
        <f>产品服务物料清单!J29</f>
        <v>DBA01008</v>
      </c>
      <c r="B29" s="24" t="str">
        <f>产品服务物料清单!L29</f>
        <v>PC</v>
      </c>
      <c r="C29" s="83">
        <f>产品服务物料清单!M29</f>
        <v>1</v>
      </c>
      <c r="D29" s="24" t="str">
        <f>产品服务物料清单!N29</f>
        <v>除季度劳保用品、防暑降温外的实物福利。</v>
      </c>
      <c r="E29" s="123" t="str">
        <f>产品服务物料清单!O29</f>
        <v>A</v>
      </c>
      <c r="F29" s="83" t="str">
        <f>产品服务物料清单!P29</f>
        <v>M1</v>
      </c>
      <c r="G29" s="83" t="str">
        <f>产品服务物料清单!U29</f>
        <v>CG</v>
      </c>
      <c r="H29" s="123" t="str">
        <f>产品服务物料清单!V29</f>
        <v>2211089900</v>
      </c>
      <c r="I29" s="83" t="str">
        <f>产品服务物料清单!X29</f>
        <v>×</v>
      </c>
      <c r="J29" s="83" t="str">
        <f>产品服务物料清单!Y29</f>
        <v>×</v>
      </c>
      <c r="K29" s="83" t="str">
        <f>产品服务物料清单!Z29</f>
        <v>×</v>
      </c>
      <c r="L29" s="83" t="str">
        <f>产品服务物料清单!AA29</f>
        <v>×</v>
      </c>
      <c r="M29" s="24">
        <f>产品服务物料清单!AB29</f>
        <v>0</v>
      </c>
      <c r="N29" s="24">
        <f>产品服务物料清单!AC29</f>
        <v>0</v>
      </c>
      <c r="O29" s="83">
        <f>产品服务物料清单!AD29</f>
        <v>0</v>
      </c>
      <c r="P29" s="83">
        <f>产品服务物料清单!AE29</f>
        <v>0</v>
      </c>
      <c r="Q29" s="20" t="str">
        <f>产品服务物料清单!B29</f>
        <v>DB</v>
      </c>
      <c r="R29" s="20" t="str">
        <f>产品服务物料清单!A29</f>
        <v>物资采购合同</v>
      </c>
      <c r="S29" s="20" t="str">
        <f>产品服务物料清单!C29</f>
        <v>A:成本中心类业务</v>
      </c>
      <c r="T29" s="21" t="str">
        <f>产品服务物料清单!F29</f>
        <v>01</v>
      </c>
      <c r="U29" s="20" t="str">
        <f>产品服务物料清单!E29</f>
        <v>C类物资采购</v>
      </c>
      <c r="V29" s="22" t="str">
        <f>产品服务物料清单!H29</f>
        <v>0</v>
      </c>
      <c r="W29" s="20">
        <f>产品服务物料清单!G29</f>
        <v>0</v>
      </c>
      <c r="X29" s="20" t="str">
        <f>产品服务物料清单!I29</f>
        <v>08</v>
      </c>
      <c r="Y29" s="20" t="str">
        <f>产品服务物料清单!AQ29</f>
        <v>D:党工团办综合</v>
      </c>
      <c r="Z29" s="20" t="str">
        <f>产品服务物料清单!K29</f>
        <v>成本中心-非货币福利-其他</v>
      </c>
      <c r="AA29" s="24">
        <f>产品服务物料清单!Q29</f>
        <v>0.13</v>
      </c>
      <c r="AB29" s="83" t="str">
        <f>产品服务物料清单!R29</f>
        <v>货物、加工修理修配劳务（进）</v>
      </c>
      <c r="AC29" s="83" t="str">
        <f>产品服务物料清单!S29</f>
        <v>采购合同</v>
      </c>
    </row>
    <row r="30" spans="1:29" ht="14.1" customHeight="1" x14ac:dyDescent="0.3">
      <c r="A30" s="83" t="str">
        <f>产品服务物料清单!J30</f>
        <v>DBA01009</v>
      </c>
      <c r="B30" s="24" t="str">
        <f>产品服务物料清单!L30</f>
        <v>PC</v>
      </c>
      <c r="C30" s="83">
        <f>产品服务物料清单!M30</f>
        <v>1</v>
      </c>
      <c r="D30" s="24" t="str">
        <f>产品服务物料清单!N30</f>
        <v>按季度发放的劳保用品，如洗漱用品等。</v>
      </c>
      <c r="E30" s="123" t="str">
        <f>产品服务物料清单!O30</f>
        <v>A</v>
      </c>
      <c r="F30" s="83" t="str">
        <f>产品服务物料清单!P30</f>
        <v>M1</v>
      </c>
      <c r="G30" s="83" t="str">
        <f>产品服务物料清单!U30</f>
        <v>CG</v>
      </c>
      <c r="H30" s="123" t="str">
        <f>产品服务物料清单!V30</f>
        <v>2211080100</v>
      </c>
      <c r="I30" s="83" t="str">
        <f>产品服务物料清单!X30</f>
        <v>×</v>
      </c>
      <c r="J30" s="83" t="str">
        <f>产品服务物料清单!Y30</f>
        <v>×</v>
      </c>
      <c r="K30" s="83" t="str">
        <f>产品服务物料清单!Z30</f>
        <v>×</v>
      </c>
      <c r="L30" s="83" t="str">
        <f>产品服务物料清单!AA30</f>
        <v>×</v>
      </c>
      <c r="M30" s="24">
        <f>产品服务物料清单!AB30</f>
        <v>0</v>
      </c>
      <c r="N30" s="24">
        <f>产品服务物料清单!AC30</f>
        <v>0</v>
      </c>
      <c r="O30" s="83">
        <f>产品服务物料清单!AD30</f>
        <v>0</v>
      </c>
      <c r="P30" s="83">
        <f>产品服务物料清单!AE30</f>
        <v>0</v>
      </c>
      <c r="Q30" s="20" t="str">
        <f>产品服务物料清单!B30</f>
        <v>DB</v>
      </c>
      <c r="R30" s="20" t="str">
        <f>产品服务物料清单!A30</f>
        <v>物资采购合同</v>
      </c>
      <c r="S30" s="20" t="str">
        <f>产品服务物料清单!C30</f>
        <v>A:成本中心类业务</v>
      </c>
      <c r="T30" s="21" t="str">
        <f>产品服务物料清单!F30</f>
        <v>01</v>
      </c>
      <c r="U30" s="20" t="str">
        <f>产品服务物料清单!E30</f>
        <v>C类物资采购</v>
      </c>
      <c r="V30" s="22" t="str">
        <f>产品服务物料清单!H30</f>
        <v>0</v>
      </c>
      <c r="W30" s="20">
        <f>产品服务物料清单!G30</f>
        <v>0</v>
      </c>
      <c r="X30" s="20" t="str">
        <f>产品服务物料清单!I30</f>
        <v>09</v>
      </c>
      <c r="Y30" s="20" t="str">
        <f>产品服务物料清单!AQ30</f>
        <v>D:党工团办综合</v>
      </c>
      <c r="Z30" s="20" t="str">
        <f>产品服务物料清单!K30</f>
        <v>成本中心-非货币福利-劳保</v>
      </c>
      <c r="AA30" s="24">
        <f>产品服务物料清单!Q30</f>
        <v>0.13</v>
      </c>
      <c r="AB30" s="83" t="str">
        <f>产品服务物料清单!R30</f>
        <v>货物、加工修理修配劳务（进）</v>
      </c>
      <c r="AC30" s="83" t="str">
        <f>产品服务物料清单!S30</f>
        <v>采购合同</v>
      </c>
    </row>
    <row r="31" spans="1:29" ht="14.1" customHeight="1" x14ac:dyDescent="0.3">
      <c r="A31" s="83" t="str">
        <f>产品服务物料清单!J31</f>
        <v>DBA01010</v>
      </c>
      <c r="B31" s="24" t="str">
        <f>产品服务物料清单!L31</f>
        <v>PC</v>
      </c>
      <c r="C31" s="83">
        <f>产品服务物料清单!M31</f>
        <v>1</v>
      </c>
      <c r="D31" s="24" t="str">
        <f>产品服务物料清单!N31</f>
        <v>防暑降温用品。</v>
      </c>
      <c r="E31" s="123" t="str">
        <f>产品服务物料清单!O31</f>
        <v>A</v>
      </c>
      <c r="F31" s="83" t="str">
        <f>产品服务物料清单!P31</f>
        <v>M1</v>
      </c>
      <c r="G31" s="83" t="str">
        <f>产品服务物料清单!U31</f>
        <v>CG</v>
      </c>
      <c r="H31" s="83" t="str">
        <f>产品服务物料清单!V31</f>
        <v>2211080200</v>
      </c>
      <c r="I31" s="83" t="str">
        <f>产品服务物料清单!X31</f>
        <v>×</v>
      </c>
      <c r="J31" s="83" t="str">
        <f>产品服务物料清单!Y31</f>
        <v>×</v>
      </c>
      <c r="K31" s="83" t="str">
        <f>产品服务物料清单!Z31</f>
        <v>×</v>
      </c>
      <c r="L31" s="83" t="str">
        <f>产品服务物料清单!AA31</f>
        <v>×</v>
      </c>
      <c r="M31" s="83">
        <f>产品服务物料清单!AB31</f>
        <v>0</v>
      </c>
      <c r="N31" s="83">
        <f>产品服务物料清单!AC31</f>
        <v>0</v>
      </c>
      <c r="O31" s="83">
        <f>产品服务物料清单!AD31</f>
        <v>0</v>
      </c>
      <c r="P31" s="83">
        <f>产品服务物料清单!AE31</f>
        <v>0</v>
      </c>
      <c r="Q31" s="20" t="str">
        <f>产品服务物料清单!B31</f>
        <v>DB</v>
      </c>
      <c r="R31" s="20" t="str">
        <f>产品服务物料清单!A31</f>
        <v>物资采购合同</v>
      </c>
      <c r="S31" s="20" t="str">
        <f>产品服务物料清单!C31</f>
        <v>A:成本中心类业务</v>
      </c>
      <c r="T31" s="21" t="str">
        <f>产品服务物料清单!F31</f>
        <v>01</v>
      </c>
      <c r="U31" s="20" t="str">
        <f>产品服务物料清单!E31</f>
        <v>C类物资采购</v>
      </c>
      <c r="V31" s="22" t="str">
        <f>产品服务物料清单!H31</f>
        <v>0</v>
      </c>
      <c r="W31" s="20">
        <f>产品服务物料清单!G31</f>
        <v>0</v>
      </c>
      <c r="X31" s="20" t="str">
        <f>产品服务物料清单!I31</f>
        <v>10</v>
      </c>
      <c r="Y31" s="20" t="str">
        <f>产品服务物料清单!AQ31</f>
        <v>D:党工团办综合</v>
      </c>
      <c r="Z31" s="20" t="str">
        <f>产品服务物料清单!K31</f>
        <v>成本中心-非货币福利-防暑降温</v>
      </c>
      <c r="AA31" s="24">
        <f>产品服务物料清单!Q31</f>
        <v>0.13</v>
      </c>
      <c r="AB31" s="83" t="str">
        <f>产品服务物料清单!R31</f>
        <v>货物、加工修理修配劳务（进）</v>
      </c>
      <c r="AC31" s="83" t="str">
        <f>产品服务物料清单!S31</f>
        <v>采购合同</v>
      </c>
    </row>
    <row r="32" spans="1:29" ht="14.1" customHeight="1" x14ac:dyDescent="0.3">
      <c r="A32" s="83" t="str">
        <f>产品服务物料清单!J32</f>
        <v>DBA01011</v>
      </c>
      <c r="B32" s="83" t="str">
        <f>产品服务物料清单!L32</f>
        <v>PC</v>
      </c>
      <c r="C32" s="83">
        <f>产品服务物料清单!M32</f>
        <v>1</v>
      </c>
      <c r="D32" s="25" t="str">
        <f>产品服务物料清单!N32</f>
        <v>瑞达公司购买的C类材料。</v>
      </c>
      <c r="E32" s="123" t="str">
        <f>产品服务物料清单!O32</f>
        <v>A</v>
      </c>
      <c r="F32" s="83" t="str">
        <f>产品服务物料清单!P32</f>
        <v>M1</v>
      </c>
      <c r="G32" s="83" t="str">
        <f>产品服务物料清单!U32</f>
        <v>CG</v>
      </c>
      <c r="H32" s="123" t="str">
        <f>产品服务物料清单!V32</f>
        <v>5101017000</v>
      </c>
      <c r="I32" s="83" t="str">
        <f>产品服务物料清单!X32</f>
        <v>×</v>
      </c>
      <c r="J32" s="83" t="str">
        <f>产品服务物料清单!Y32</f>
        <v>×</v>
      </c>
      <c r="K32" s="83" t="str">
        <f>产品服务物料清单!Z32</f>
        <v>×</v>
      </c>
      <c r="L32" s="83" t="str">
        <f>产品服务物料清单!AA32</f>
        <v>×</v>
      </c>
      <c r="M32" s="24">
        <f>产品服务物料清单!AB32</f>
        <v>0</v>
      </c>
      <c r="N32" s="24">
        <f>产品服务物料清单!AC32</f>
        <v>0</v>
      </c>
      <c r="O32" s="83">
        <f>产品服务物料清单!AD32</f>
        <v>0</v>
      </c>
      <c r="P32" s="83">
        <f>产品服务物料清单!AE32</f>
        <v>0</v>
      </c>
      <c r="Q32" s="20" t="str">
        <f>产品服务物料清单!B32</f>
        <v>DB</v>
      </c>
      <c r="R32" s="20" t="str">
        <f>产品服务物料清单!A32</f>
        <v>物资采购合同</v>
      </c>
      <c r="S32" s="20" t="str">
        <f>产品服务物料清单!C32</f>
        <v>A:成本中心类业务</v>
      </c>
      <c r="T32" s="21" t="str">
        <f>产品服务物料清单!F32</f>
        <v>01</v>
      </c>
      <c r="U32" s="20" t="str">
        <f>产品服务物料清单!E32</f>
        <v>C类物资采购</v>
      </c>
      <c r="V32" s="22" t="str">
        <f>产品服务物料清单!H32</f>
        <v>0</v>
      </c>
      <c r="W32" s="20">
        <f>产品服务物料清单!G32</f>
        <v>0</v>
      </c>
      <c r="X32" s="20" t="str">
        <f>产品服务物料清单!I32</f>
        <v>11</v>
      </c>
      <c r="Y32" s="20" t="str">
        <f>产品服务物料清单!AQ32</f>
        <v>E:其他</v>
      </c>
      <c r="Z32" s="20" t="str">
        <f>产品服务物料清单!K32</f>
        <v>成本中心-瑞达C类材料</v>
      </c>
      <c r="AA32" s="24">
        <f>产品服务物料清单!Q32</f>
        <v>0.13</v>
      </c>
      <c r="AB32" s="83" t="str">
        <f>产品服务物料清单!R32</f>
        <v>货物、加工修理修配劳务（进）</v>
      </c>
      <c r="AC32" s="123" t="str">
        <f>产品服务物料清单!S32</f>
        <v>采购合同</v>
      </c>
    </row>
    <row r="33" spans="1:29" ht="14.1" customHeight="1" x14ac:dyDescent="0.3">
      <c r="A33" s="83" t="str">
        <f>产品服务物料清单!J33</f>
        <v>DBB01001</v>
      </c>
      <c r="B33" s="24" t="str">
        <f>产品服务物料清单!L33</f>
        <v>PC</v>
      </c>
      <c r="C33" s="83">
        <f>产品服务物料清单!M33</f>
        <v>1</v>
      </c>
      <c r="D33" s="24" t="str">
        <f>产品服务物料清单!N33</f>
        <v>除图书报纸杂志外，与党组织活动相关的办公用品。</v>
      </c>
      <c r="E33" s="123" t="str">
        <f>产品服务物料清单!O33</f>
        <v>B</v>
      </c>
      <c r="F33" s="83" t="str">
        <f>产品服务物料清单!P33</f>
        <v>M1</v>
      </c>
      <c r="G33" s="83" t="str">
        <f>产品服务物料清单!U33</f>
        <v>CG</v>
      </c>
      <c r="H33" s="123" t="str">
        <f>产品服务物料清单!V33</f>
        <v>5101051000</v>
      </c>
      <c r="I33" s="83" t="str">
        <f>产品服务物料清单!X33</f>
        <v>×</v>
      </c>
      <c r="J33" s="83" t="str">
        <f>产品服务物料清单!Y33</f>
        <v>×</v>
      </c>
      <c r="K33" s="83" t="str">
        <f>产品服务物料清单!Z33</f>
        <v>×</v>
      </c>
      <c r="L33" s="83" t="str">
        <f>产品服务物料清单!AA33</f>
        <v>×</v>
      </c>
      <c r="M33" s="24">
        <f>产品服务物料清单!AB33</f>
        <v>0</v>
      </c>
      <c r="N33" s="24">
        <f>产品服务物料清单!AC33</f>
        <v>0</v>
      </c>
      <c r="O33" s="83">
        <f>产品服务物料清单!AD33</f>
        <v>0</v>
      </c>
      <c r="P33" s="83">
        <f>产品服务物料清单!AE33</f>
        <v>0</v>
      </c>
      <c r="Q33" s="20" t="str">
        <f>产品服务物料清单!B33</f>
        <v>DB</v>
      </c>
      <c r="R33" s="20" t="str">
        <f>产品服务物料清单!A33</f>
        <v>物资采购合同</v>
      </c>
      <c r="S33" s="20" t="str">
        <f>产品服务物料清单!C33</f>
        <v>B:党工团类业务</v>
      </c>
      <c r="T33" s="21" t="str">
        <f>产品服务物料清单!F33</f>
        <v>01</v>
      </c>
      <c r="U33" s="20" t="str">
        <f>产品服务物料清单!E33</f>
        <v>C类物资采购</v>
      </c>
      <c r="V33" s="22" t="str">
        <f>产品服务物料清单!H33</f>
        <v>0</v>
      </c>
      <c r="W33" s="20">
        <f>产品服务物料清单!G33</f>
        <v>0</v>
      </c>
      <c r="X33" s="20" t="str">
        <f>产品服务物料清单!I33</f>
        <v>01</v>
      </c>
      <c r="Y33" s="20" t="str">
        <f>产品服务物料清单!AQ33</f>
        <v>D:党工团办综合</v>
      </c>
      <c r="Z33" s="20" t="str">
        <f>产品服务物料清单!K33</f>
        <v>党组织活动-办公用品</v>
      </c>
      <c r="AA33" s="24">
        <f>产品服务物料清单!Q33</f>
        <v>0.13</v>
      </c>
      <c r="AB33" s="83" t="str">
        <f>产品服务物料清单!R33</f>
        <v>货物、加工修理修配劳务（进）</v>
      </c>
      <c r="AC33" s="83" t="str">
        <f>产品服务物料清单!S33</f>
        <v>采购合同</v>
      </c>
    </row>
    <row r="34" spans="1:29" ht="14.1" customHeight="1" x14ac:dyDescent="0.3">
      <c r="A34" s="83" t="str">
        <f>产品服务物料清单!J34</f>
        <v>DBB01002</v>
      </c>
      <c r="B34" s="24" t="str">
        <f>产品服务物料清单!L34</f>
        <v>PC</v>
      </c>
      <c r="C34" s="83">
        <f>产品服务物料清单!M34</f>
        <v>1</v>
      </c>
      <c r="D34" s="24" t="str">
        <f>产品服务物料清单!N34</f>
        <v>与党组织活动相关的图书报纸杂志等。</v>
      </c>
      <c r="E34" s="123" t="str">
        <f>产品服务物料清单!O34</f>
        <v>B</v>
      </c>
      <c r="F34" s="83" t="str">
        <f>产品服务物料清单!P34</f>
        <v>M1</v>
      </c>
      <c r="G34" s="83" t="str">
        <f>产品服务物料清单!U34</f>
        <v>CG</v>
      </c>
      <c r="H34" s="123" t="str">
        <f>产品服务物料清单!V34</f>
        <v>5101051000</v>
      </c>
      <c r="I34" s="83" t="str">
        <f>产品服务物料清单!X34</f>
        <v>×</v>
      </c>
      <c r="J34" s="83" t="str">
        <f>产品服务物料清单!Y34</f>
        <v>×</v>
      </c>
      <c r="K34" s="83" t="str">
        <f>产品服务物料清单!Z34</f>
        <v>×</v>
      </c>
      <c r="L34" s="83" t="str">
        <f>产品服务物料清单!AA34</f>
        <v>×</v>
      </c>
      <c r="M34" s="24">
        <f>产品服务物料清单!AB34</f>
        <v>0</v>
      </c>
      <c r="N34" s="24">
        <f>产品服务物料清单!AC34</f>
        <v>0</v>
      </c>
      <c r="O34" s="83">
        <f>产品服务物料清单!AD34</f>
        <v>0</v>
      </c>
      <c r="P34" s="83">
        <f>产品服务物料清单!AE34</f>
        <v>0</v>
      </c>
      <c r="Q34" s="20" t="str">
        <f>产品服务物料清单!B34</f>
        <v>DB</v>
      </c>
      <c r="R34" s="20" t="str">
        <f>产品服务物料清单!A34</f>
        <v>物资采购合同</v>
      </c>
      <c r="S34" s="20" t="str">
        <f>产品服务物料清单!C34</f>
        <v>B:党工团类业务</v>
      </c>
      <c r="T34" s="21" t="str">
        <f>产品服务物料清单!F34</f>
        <v>01</v>
      </c>
      <c r="U34" s="20" t="str">
        <f>产品服务物料清单!E34</f>
        <v>C类物资采购</v>
      </c>
      <c r="V34" s="22" t="str">
        <f>产品服务物料清单!H34</f>
        <v>0</v>
      </c>
      <c r="W34" s="20">
        <f>产品服务物料清单!G34</f>
        <v>0</v>
      </c>
      <c r="X34" s="20" t="str">
        <f>产品服务物料清单!I34</f>
        <v>02</v>
      </c>
      <c r="Y34" s="20" t="str">
        <f>产品服务物料清单!AQ34</f>
        <v>D:党工团办综合</v>
      </c>
      <c r="Z34" s="20" t="str">
        <f>产品服务物料清单!K34</f>
        <v>党组织活动-图书、杂志等</v>
      </c>
      <c r="AA34" s="24">
        <f>产品服务物料清单!Q34</f>
        <v>0.13</v>
      </c>
      <c r="AB34" s="83" t="str">
        <f>产品服务物料清单!R34</f>
        <v>货物、加工修理修配劳务（进）</v>
      </c>
      <c r="AC34" s="83" t="str">
        <f>产品服务物料清单!S34</f>
        <v>采购合同</v>
      </c>
    </row>
    <row r="35" spans="1:29" ht="14.1" customHeight="1" x14ac:dyDescent="0.3">
      <c r="A35" s="83" t="str">
        <f>产品服务物料清单!J35</f>
        <v>DBB01003</v>
      </c>
      <c r="B35" s="24" t="str">
        <f>产品服务物料清单!L35</f>
        <v>PC</v>
      </c>
      <c r="C35" s="83">
        <f>产品服务物料清单!M35</f>
        <v>1</v>
      </c>
      <c r="D35" s="24" t="str">
        <f>产品服务物料清单!N35</f>
        <v>与党组织活动相关其他支出。</v>
      </c>
      <c r="E35" s="123" t="str">
        <f>产品服务物料清单!O35</f>
        <v>B</v>
      </c>
      <c r="F35" s="83" t="str">
        <f>产品服务物料清单!P35</f>
        <v>M1</v>
      </c>
      <c r="G35" s="83" t="str">
        <f>产品服务物料清单!U35</f>
        <v>CG</v>
      </c>
      <c r="H35" s="123" t="str">
        <f>产品服务物料清单!V35</f>
        <v>5101051000</v>
      </c>
      <c r="I35" s="83" t="str">
        <f>产品服务物料清单!X35</f>
        <v>×</v>
      </c>
      <c r="J35" s="83" t="str">
        <f>产品服务物料清单!Y35</f>
        <v>×</v>
      </c>
      <c r="K35" s="83" t="str">
        <f>产品服务物料清单!Z35</f>
        <v>×</v>
      </c>
      <c r="L35" s="83" t="str">
        <f>产品服务物料清单!AA35</f>
        <v>×</v>
      </c>
      <c r="M35" s="24">
        <f>产品服务物料清单!AB35</f>
        <v>0</v>
      </c>
      <c r="N35" s="24">
        <f>产品服务物料清单!AC35</f>
        <v>0</v>
      </c>
      <c r="O35" s="83">
        <f>产品服务物料清单!AD35</f>
        <v>0</v>
      </c>
      <c r="P35" s="83">
        <f>产品服务物料清单!AE35</f>
        <v>0</v>
      </c>
      <c r="Q35" s="20" t="str">
        <f>产品服务物料清单!B35</f>
        <v>DB</v>
      </c>
      <c r="R35" s="20" t="str">
        <f>产品服务物料清单!A35</f>
        <v>物资采购合同</v>
      </c>
      <c r="S35" s="20" t="str">
        <f>产品服务物料清单!C35</f>
        <v>B:党工团类业务</v>
      </c>
      <c r="T35" s="21" t="str">
        <f>产品服务物料清单!F35</f>
        <v>01</v>
      </c>
      <c r="U35" s="20" t="str">
        <f>产品服务物料清单!E35</f>
        <v>C类物资采购</v>
      </c>
      <c r="V35" s="22" t="str">
        <f>产品服务物料清单!H35</f>
        <v>0</v>
      </c>
      <c r="W35" s="20">
        <f>产品服务物料清单!G35</f>
        <v>0</v>
      </c>
      <c r="X35" s="20" t="str">
        <f>产品服务物料清单!I35</f>
        <v>03</v>
      </c>
      <c r="Y35" s="20" t="str">
        <f>产品服务物料清单!AQ35</f>
        <v>D:党工团办综合</v>
      </c>
      <c r="Z35" s="20" t="str">
        <f>产品服务物料清单!K35</f>
        <v>党组织活动-活动用品</v>
      </c>
      <c r="AA35" s="24">
        <f>产品服务物料清单!Q35</f>
        <v>0.13</v>
      </c>
      <c r="AB35" s="83" t="str">
        <f>产品服务物料清单!R35</f>
        <v>货物、加工修理修配劳务（进）</v>
      </c>
      <c r="AC35" s="83" t="str">
        <f>产品服务物料清单!S35</f>
        <v>采购合同</v>
      </c>
    </row>
    <row r="36" spans="1:29" ht="14.1" customHeight="1" x14ac:dyDescent="0.3">
      <c r="A36" s="83" t="str">
        <f>产品服务物料清单!J36</f>
        <v>DBB01004</v>
      </c>
      <c r="B36" s="24" t="str">
        <f>产品服务物料清单!L36</f>
        <v>PC</v>
      </c>
      <c r="C36" s="83">
        <f>产品服务物料清单!M36</f>
        <v>1</v>
      </c>
      <c r="D36" s="24" t="str">
        <f>产品服务物料清单!N36</f>
        <v>除图书报纸杂志外，与团组织活动相关的办公用品。</v>
      </c>
      <c r="E36" s="123" t="str">
        <f>产品服务物料清单!O36</f>
        <v>B</v>
      </c>
      <c r="F36" s="83" t="str">
        <f>产品服务物料清单!P36</f>
        <v>M1</v>
      </c>
      <c r="G36" s="83" t="str">
        <f>产品服务物料清单!U36</f>
        <v>CG</v>
      </c>
      <c r="H36" s="123" t="str">
        <f>产品服务物料清单!V36</f>
        <v>5101068000</v>
      </c>
      <c r="I36" s="83" t="str">
        <f>产品服务物料清单!X36</f>
        <v>×</v>
      </c>
      <c r="J36" s="83" t="str">
        <f>产品服务物料清单!Y36</f>
        <v>×</v>
      </c>
      <c r="K36" s="83" t="str">
        <f>产品服务物料清单!Z36</f>
        <v>×</v>
      </c>
      <c r="L36" s="83" t="str">
        <f>产品服务物料清单!AA36</f>
        <v>×</v>
      </c>
      <c r="M36" s="24">
        <f>产品服务物料清单!AB36</f>
        <v>0</v>
      </c>
      <c r="N36" s="24">
        <f>产品服务物料清单!AC36</f>
        <v>0</v>
      </c>
      <c r="O36" s="83">
        <f>产品服务物料清单!AD36</f>
        <v>0</v>
      </c>
      <c r="P36" s="83">
        <f>产品服务物料清单!AE36</f>
        <v>0</v>
      </c>
      <c r="Q36" s="20" t="str">
        <f>产品服务物料清单!B36</f>
        <v>DB</v>
      </c>
      <c r="R36" s="20" t="str">
        <f>产品服务物料清单!A36</f>
        <v>物资采购合同</v>
      </c>
      <c r="S36" s="20" t="str">
        <f>产品服务物料清单!C36</f>
        <v>B:党工团类业务</v>
      </c>
      <c r="T36" s="21" t="str">
        <f>产品服务物料清单!F36</f>
        <v>01</v>
      </c>
      <c r="U36" s="20" t="str">
        <f>产品服务物料清单!E36</f>
        <v>C类物资采购</v>
      </c>
      <c r="V36" s="22" t="str">
        <f>产品服务物料清单!H36</f>
        <v>0</v>
      </c>
      <c r="W36" s="20">
        <f>产品服务物料清单!G36</f>
        <v>0</v>
      </c>
      <c r="X36" s="20" t="str">
        <f>产品服务物料清单!I36</f>
        <v>04</v>
      </c>
      <c r="Y36" s="20" t="str">
        <f>产品服务物料清单!AQ36</f>
        <v>D:党工团办综合</v>
      </c>
      <c r="Z36" s="20" t="str">
        <f>产品服务物料清单!K36</f>
        <v>团组织活动-办公用品</v>
      </c>
      <c r="AA36" s="24">
        <f>产品服务物料清单!Q36</f>
        <v>0.13</v>
      </c>
      <c r="AB36" s="83" t="str">
        <f>产品服务物料清单!R36</f>
        <v>货物、加工修理修配劳务（进）</v>
      </c>
      <c r="AC36" s="83" t="str">
        <f>产品服务物料清单!S36</f>
        <v>采购合同</v>
      </c>
    </row>
    <row r="37" spans="1:29" ht="14.1" customHeight="1" x14ac:dyDescent="0.3">
      <c r="A37" s="83" t="str">
        <f>产品服务物料清单!J37</f>
        <v>DBB01005</v>
      </c>
      <c r="B37" s="24" t="str">
        <f>产品服务物料清单!L37</f>
        <v>PC</v>
      </c>
      <c r="C37" s="83">
        <f>产品服务物料清单!M37</f>
        <v>1</v>
      </c>
      <c r="D37" s="24" t="str">
        <f>产品服务物料清单!N37</f>
        <v>与团组织活动相关的图书报纸杂志等。</v>
      </c>
      <c r="E37" s="123" t="str">
        <f>产品服务物料清单!O37</f>
        <v>B</v>
      </c>
      <c r="F37" s="83" t="str">
        <f>产品服务物料清单!P37</f>
        <v>M1</v>
      </c>
      <c r="G37" s="83" t="str">
        <f>产品服务物料清单!U37</f>
        <v>CG</v>
      </c>
      <c r="H37" s="123" t="str">
        <f>产品服务物料清单!V37</f>
        <v>5101068000</v>
      </c>
      <c r="I37" s="83" t="str">
        <f>产品服务物料清单!X37</f>
        <v>×</v>
      </c>
      <c r="J37" s="83" t="str">
        <f>产品服务物料清单!Y37</f>
        <v>×</v>
      </c>
      <c r="K37" s="83" t="str">
        <f>产品服务物料清单!Z37</f>
        <v>×</v>
      </c>
      <c r="L37" s="83" t="str">
        <f>产品服务物料清单!AA37</f>
        <v>×</v>
      </c>
      <c r="M37" s="24">
        <f>产品服务物料清单!AB37</f>
        <v>0</v>
      </c>
      <c r="N37" s="24">
        <f>产品服务物料清单!AC37</f>
        <v>0</v>
      </c>
      <c r="O37" s="83">
        <f>产品服务物料清单!AD37</f>
        <v>0</v>
      </c>
      <c r="P37" s="83">
        <f>产品服务物料清单!AE37</f>
        <v>0</v>
      </c>
      <c r="Q37" s="20" t="str">
        <f>产品服务物料清单!B37</f>
        <v>DB</v>
      </c>
      <c r="R37" s="20" t="str">
        <f>产品服务物料清单!A37</f>
        <v>物资采购合同</v>
      </c>
      <c r="S37" s="20" t="str">
        <f>产品服务物料清单!C37</f>
        <v>B:党工团类业务</v>
      </c>
      <c r="T37" s="21" t="str">
        <f>产品服务物料清单!F37</f>
        <v>01</v>
      </c>
      <c r="U37" s="20" t="str">
        <f>产品服务物料清单!E37</f>
        <v>C类物资采购</v>
      </c>
      <c r="V37" s="22" t="str">
        <f>产品服务物料清单!H37</f>
        <v>0</v>
      </c>
      <c r="W37" s="20">
        <f>产品服务物料清单!G37</f>
        <v>0</v>
      </c>
      <c r="X37" s="20" t="str">
        <f>产品服务物料清单!I37</f>
        <v>05</v>
      </c>
      <c r="Y37" s="20" t="str">
        <f>产品服务物料清单!AQ37</f>
        <v>D:党工团办综合</v>
      </c>
      <c r="Z37" s="20" t="str">
        <f>产品服务物料清单!K37</f>
        <v>团组织活动-图书、杂志等</v>
      </c>
      <c r="AA37" s="24">
        <f>产品服务物料清单!Q37</f>
        <v>0.13</v>
      </c>
      <c r="AB37" s="83" t="str">
        <f>产品服务物料清单!R37</f>
        <v>货物、加工修理修配劳务（进）</v>
      </c>
      <c r="AC37" s="83" t="str">
        <f>产品服务物料清单!S37</f>
        <v>采购合同</v>
      </c>
    </row>
    <row r="38" spans="1:29" ht="14.1" customHeight="1" x14ac:dyDescent="0.3">
      <c r="A38" s="83" t="str">
        <f>产品服务物料清单!J38</f>
        <v>DBB01006</v>
      </c>
      <c r="B38" s="24" t="str">
        <f>产品服务物料清单!L38</f>
        <v>PC</v>
      </c>
      <c r="C38" s="83">
        <f>产品服务物料清单!M38</f>
        <v>1</v>
      </c>
      <c r="D38" s="24" t="str">
        <f>产品服务物料清单!N38</f>
        <v>与团组织活动相关的其他支出。</v>
      </c>
      <c r="E38" s="123" t="str">
        <f>产品服务物料清单!O38</f>
        <v>B</v>
      </c>
      <c r="F38" s="83" t="str">
        <f>产品服务物料清单!P38</f>
        <v>M1</v>
      </c>
      <c r="G38" s="83" t="str">
        <f>产品服务物料清单!U38</f>
        <v>CG</v>
      </c>
      <c r="H38" s="123" t="str">
        <f>产品服务物料清单!V38</f>
        <v>5101068000</v>
      </c>
      <c r="I38" s="83" t="str">
        <f>产品服务物料清单!X38</f>
        <v>×</v>
      </c>
      <c r="J38" s="83" t="str">
        <f>产品服务物料清单!Y38</f>
        <v>×</v>
      </c>
      <c r="K38" s="83" t="str">
        <f>产品服务物料清单!Z38</f>
        <v>×</v>
      </c>
      <c r="L38" s="83" t="str">
        <f>产品服务物料清单!AA38</f>
        <v>×</v>
      </c>
      <c r="M38" s="24">
        <f>产品服务物料清单!AB38</f>
        <v>0</v>
      </c>
      <c r="N38" s="24">
        <f>产品服务物料清单!AC38</f>
        <v>0</v>
      </c>
      <c r="O38" s="83">
        <f>产品服务物料清单!AD38</f>
        <v>0</v>
      </c>
      <c r="P38" s="83">
        <f>产品服务物料清单!AE38</f>
        <v>0</v>
      </c>
      <c r="Q38" s="20" t="str">
        <f>产品服务物料清单!B38</f>
        <v>DB</v>
      </c>
      <c r="R38" s="20" t="str">
        <f>产品服务物料清单!A38</f>
        <v>物资采购合同</v>
      </c>
      <c r="S38" s="20" t="str">
        <f>产品服务物料清单!C38</f>
        <v>B:党工团类业务</v>
      </c>
      <c r="T38" s="21" t="str">
        <f>产品服务物料清单!F38</f>
        <v>01</v>
      </c>
      <c r="U38" s="20" t="str">
        <f>产品服务物料清单!E38</f>
        <v>C类物资采购</v>
      </c>
      <c r="V38" s="22" t="str">
        <f>产品服务物料清单!H38</f>
        <v>0</v>
      </c>
      <c r="W38" s="20">
        <f>产品服务物料清单!G38</f>
        <v>0</v>
      </c>
      <c r="X38" s="20" t="str">
        <f>产品服务物料清单!I38</f>
        <v>06</v>
      </c>
      <c r="Y38" s="20" t="str">
        <f>产品服务物料清单!AQ38</f>
        <v>D:党工团办综合</v>
      </c>
      <c r="Z38" s="20" t="str">
        <f>产品服务物料清单!K38</f>
        <v>团组织活动-活动用品</v>
      </c>
      <c r="AA38" s="24">
        <f>产品服务物料清单!Q38</f>
        <v>0.13</v>
      </c>
      <c r="AB38" s="83" t="str">
        <f>产品服务物料清单!R38</f>
        <v>货物、加工修理修配劳务（进）</v>
      </c>
      <c r="AC38" s="83" t="str">
        <f>产品服务物料清单!S38</f>
        <v>采购合同</v>
      </c>
    </row>
    <row r="39" spans="1:29" ht="14.1" customHeight="1" x14ac:dyDescent="0.3">
      <c r="A39" s="83" t="str">
        <f>产品服务物料清单!J39</f>
        <v>DBB01007</v>
      </c>
      <c r="B39" s="24" t="str">
        <f>产品服务物料清单!L39</f>
        <v>PC</v>
      </c>
      <c r="C39" s="83">
        <f>产品服务物料清单!M39</f>
        <v>1</v>
      </c>
      <c r="D39" s="24" t="str">
        <f>产品服务物料清单!N39</f>
        <v>除图书报纸杂志外，与工会活动相关的办公用品。</v>
      </c>
      <c r="E39" s="123" t="str">
        <f>产品服务物料清单!O39</f>
        <v>B</v>
      </c>
      <c r="F39" s="83" t="str">
        <f>产品服务物料清单!P39</f>
        <v>M1</v>
      </c>
      <c r="G39" s="83" t="str">
        <f>产品服务物料清单!U39</f>
        <v>CG</v>
      </c>
      <c r="H39" s="123" t="str">
        <f>产品服务物料清单!V39</f>
        <v>2211070200</v>
      </c>
      <c r="I39" s="83" t="str">
        <f>产品服务物料清单!X39</f>
        <v>×</v>
      </c>
      <c r="J39" s="83" t="str">
        <f>产品服务物料清单!Y39</f>
        <v>×</v>
      </c>
      <c r="K39" s="83" t="str">
        <f>产品服务物料清单!Z39</f>
        <v>×</v>
      </c>
      <c r="L39" s="83" t="str">
        <f>产品服务物料清单!AA39</f>
        <v>×</v>
      </c>
      <c r="M39" s="24">
        <f>产品服务物料清单!AB39</f>
        <v>0</v>
      </c>
      <c r="N39" s="24">
        <f>产品服务物料清单!AC39</f>
        <v>0</v>
      </c>
      <c r="O39" s="83">
        <f>产品服务物料清单!AD39</f>
        <v>0</v>
      </c>
      <c r="P39" s="83">
        <f>产品服务物料清单!AE39</f>
        <v>0</v>
      </c>
      <c r="Q39" s="20" t="str">
        <f>产品服务物料清单!B39</f>
        <v>DB</v>
      </c>
      <c r="R39" s="20" t="str">
        <f>产品服务物料清单!A39</f>
        <v>物资采购合同</v>
      </c>
      <c r="S39" s="20" t="str">
        <f>产品服务物料清单!C39</f>
        <v>B:党工团类业务</v>
      </c>
      <c r="T39" s="21" t="str">
        <f>产品服务物料清单!F39</f>
        <v>01</v>
      </c>
      <c r="U39" s="20" t="str">
        <f>产品服务物料清单!E39</f>
        <v>C类物资采购</v>
      </c>
      <c r="V39" s="22" t="str">
        <f>产品服务物料清单!H39</f>
        <v>0</v>
      </c>
      <c r="W39" s="20">
        <f>产品服务物料清单!G39</f>
        <v>0</v>
      </c>
      <c r="X39" s="20" t="str">
        <f>产品服务物料清单!I39</f>
        <v>07</v>
      </c>
      <c r="Y39" s="20" t="str">
        <f>产品服务物料清单!AQ39</f>
        <v>D:党工团办综合</v>
      </c>
      <c r="Z39" s="20" t="str">
        <f>产品服务物料清单!K39</f>
        <v>工会活动-办公用品</v>
      </c>
      <c r="AA39" s="24">
        <f>产品服务物料清单!Q39</f>
        <v>0.13</v>
      </c>
      <c r="AB39" s="83" t="str">
        <f>产品服务物料清单!R39</f>
        <v>货物、加工修理修配劳务（进）</v>
      </c>
      <c r="AC39" s="83" t="str">
        <f>产品服务物料清单!S39</f>
        <v>采购合同</v>
      </c>
    </row>
    <row r="40" spans="1:29" ht="14.1" customHeight="1" x14ac:dyDescent="0.3">
      <c r="A40" s="83" t="str">
        <f>产品服务物料清单!J40</f>
        <v>DBB01008</v>
      </c>
      <c r="B40" s="24" t="str">
        <f>产品服务物料清单!L40</f>
        <v>PC</v>
      </c>
      <c r="C40" s="83">
        <f>产品服务物料清单!M40</f>
        <v>1</v>
      </c>
      <c r="D40" s="24" t="str">
        <f>产品服务物料清单!N40</f>
        <v>与工会活动相关的其他支出。</v>
      </c>
      <c r="E40" s="123" t="str">
        <f>产品服务物料清单!O40</f>
        <v>B</v>
      </c>
      <c r="F40" s="83" t="str">
        <f>产品服务物料清单!P40</f>
        <v>M1</v>
      </c>
      <c r="G40" s="83" t="str">
        <f>产品服务物料清单!U40</f>
        <v>CG</v>
      </c>
      <c r="H40" s="123" t="str">
        <f>产品服务物料清单!V40</f>
        <v>2211070200</v>
      </c>
      <c r="I40" s="83" t="str">
        <f>产品服务物料清单!X40</f>
        <v>×</v>
      </c>
      <c r="J40" s="83" t="str">
        <f>产品服务物料清单!Y40</f>
        <v>×</v>
      </c>
      <c r="K40" s="83" t="str">
        <f>产品服务物料清单!Z40</f>
        <v>×</v>
      </c>
      <c r="L40" s="83" t="str">
        <f>产品服务物料清单!AA40</f>
        <v>×</v>
      </c>
      <c r="M40" s="24">
        <f>产品服务物料清单!AB40</f>
        <v>0</v>
      </c>
      <c r="N40" s="24">
        <f>产品服务物料清单!AC40</f>
        <v>0</v>
      </c>
      <c r="O40" s="83">
        <f>产品服务物料清单!AD40</f>
        <v>0</v>
      </c>
      <c r="P40" s="83">
        <f>产品服务物料清单!AE40</f>
        <v>0</v>
      </c>
      <c r="Q40" s="20" t="str">
        <f>产品服务物料清单!B40</f>
        <v>DB</v>
      </c>
      <c r="R40" s="20" t="str">
        <f>产品服务物料清单!A40</f>
        <v>物资采购合同</v>
      </c>
      <c r="S40" s="20" t="str">
        <f>产品服务物料清单!C40</f>
        <v>B:党工团类业务</v>
      </c>
      <c r="T40" s="21" t="str">
        <f>产品服务物料清单!F40</f>
        <v>01</v>
      </c>
      <c r="U40" s="20" t="str">
        <f>产品服务物料清单!E40</f>
        <v>C类物资采购</v>
      </c>
      <c r="V40" s="22" t="str">
        <f>产品服务物料清单!H40</f>
        <v>0</v>
      </c>
      <c r="W40" s="20">
        <f>产品服务物料清单!G40</f>
        <v>0</v>
      </c>
      <c r="X40" s="20" t="str">
        <f>产品服务物料清单!I40</f>
        <v>08</v>
      </c>
      <c r="Y40" s="20" t="str">
        <f>产品服务物料清单!AQ40</f>
        <v>D:党工团办综合</v>
      </c>
      <c r="Z40" s="20" t="str">
        <f>产品服务物料清单!K40</f>
        <v>工会活动-活动用品</v>
      </c>
      <c r="AA40" s="24">
        <f>产品服务物料清单!Q40</f>
        <v>0.13</v>
      </c>
      <c r="AB40" s="83" t="str">
        <f>产品服务物料清单!R40</f>
        <v>货物、加工修理修配劳务（进）</v>
      </c>
      <c r="AC40" s="83" t="str">
        <f>产品服务物料清单!S40</f>
        <v>采购合同</v>
      </c>
    </row>
    <row r="41" spans="1:29" ht="14.1" customHeight="1" x14ac:dyDescent="0.3">
      <c r="A41" s="83" t="str">
        <f>产品服务物料清单!J41</f>
        <v>DBB01009</v>
      </c>
      <c r="B41" s="24" t="str">
        <f>产品服务物料清单!L41</f>
        <v>PC</v>
      </c>
      <c r="C41" s="83">
        <f>产品服务物料清单!M41</f>
        <v>1</v>
      </c>
      <c r="D41" s="24" t="str">
        <f>产品服务物料清单!N41</f>
        <v>以工会名义发放的福利物品。</v>
      </c>
      <c r="E41" s="123" t="str">
        <f>产品服务物料清单!O41</f>
        <v>B</v>
      </c>
      <c r="F41" s="83" t="str">
        <f>产品服务物料清单!P41</f>
        <v>M1</v>
      </c>
      <c r="G41" s="83" t="str">
        <f>产品服务物料清单!U41</f>
        <v>CG</v>
      </c>
      <c r="H41" s="123" t="str">
        <f>产品服务物料清单!V41</f>
        <v>2211070200</v>
      </c>
      <c r="I41" s="83" t="str">
        <f>产品服务物料清单!X41</f>
        <v>×</v>
      </c>
      <c r="J41" s="83" t="str">
        <f>产品服务物料清单!Y41</f>
        <v>×</v>
      </c>
      <c r="K41" s="83" t="str">
        <f>产品服务物料清单!Z41</f>
        <v>×</v>
      </c>
      <c r="L41" s="83" t="str">
        <f>产品服务物料清单!AA41</f>
        <v>×</v>
      </c>
      <c r="M41" s="24">
        <f>产品服务物料清单!AB41</f>
        <v>0</v>
      </c>
      <c r="N41" s="24">
        <f>产品服务物料清单!AC41</f>
        <v>0</v>
      </c>
      <c r="O41" s="83">
        <f>产品服务物料清单!AD41</f>
        <v>0</v>
      </c>
      <c r="P41" s="83">
        <f>产品服务物料清单!AE41</f>
        <v>0</v>
      </c>
      <c r="Q41" s="20" t="str">
        <f>产品服务物料清单!B41</f>
        <v>DB</v>
      </c>
      <c r="R41" s="20" t="str">
        <f>产品服务物料清单!A41</f>
        <v>物资采购合同</v>
      </c>
      <c r="S41" s="20" t="str">
        <f>产品服务物料清单!C41</f>
        <v>B:党工团类业务</v>
      </c>
      <c r="T41" s="21" t="str">
        <f>产品服务物料清单!F41</f>
        <v>01</v>
      </c>
      <c r="U41" s="20" t="str">
        <f>产品服务物料清单!E41</f>
        <v>C类物资采购</v>
      </c>
      <c r="V41" s="22" t="str">
        <f>产品服务物料清单!H41</f>
        <v>0</v>
      </c>
      <c r="W41" s="20">
        <f>产品服务物料清单!G41</f>
        <v>0</v>
      </c>
      <c r="X41" s="20" t="str">
        <f>产品服务物料清单!I41</f>
        <v>09</v>
      </c>
      <c r="Y41" s="20" t="str">
        <f>产品服务物料清单!AQ41</f>
        <v>D:党工团办综合</v>
      </c>
      <c r="Z41" s="20" t="str">
        <f>产品服务物料清单!K41</f>
        <v>工会活动-员工福利</v>
      </c>
      <c r="AA41" s="24">
        <f>产品服务物料清单!Q41</f>
        <v>0.13</v>
      </c>
      <c r="AB41" s="83" t="str">
        <f>产品服务物料清单!R41</f>
        <v>货物、加工修理修配劳务（进）</v>
      </c>
      <c r="AC41" s="83" t="str">
        <f>产品服务物料清单!S41</f>
        <v>采购合同</v>
      </c>
    </row>
    <row r="42" spans="1:29" ht="14.1" customHeight="1" x14ac:dyDescent="0.3">
      <c r="A42" s="83" t="str">
        <f>产品服务物料清单!J42</f>
        <v>DBB01010</v>
      </c>
      <c r="B42" s="24" t="str">
        <f>产品服务物料清单!L42</f>
        <v>PC</v>
      </c>
      <c r="C42" s="83">
        <f>产品服务物料清单!M42</f>
        <v>1</v>
      </c>
      <c r="D42" s="24" t="str">
        <f>产品服务物料清单!N42</f>
        <v>与工会活动相关的图书报纸杂志等。</v>
      </c>
      <c r="E42" s="123" t="str">
        <f>产品服务物料清单!O42</f>
        <v>B</v>
      </c>
      <c r="F42" s="83" t="str">
        <f>产品服务物料清单!P42</f>
        <v>M1</v>
      </c>
      <c r="G42" s="83" t="str">
        <f>产品服务物料清单!U42</f>
        <v>CG</v>
      </c>
      <c r="H42" s="123" t="str">
        <f>产品服务物料清单!V42</f>
        <v>2211070200</v>
      </c>
      <c r="I42" s="83" t="str">
        <f>产品服务物料清单!X42</f>
        <v>×</v>
      </c>
      <c r="J42" s="83" t="str">
        <f>产品服务物料清单!Y42</f>
        <v>×</v>
      </c>
      <c r="K42" s="83" t="str">
        <f>产品服务物料清单!Z42</f>
        <v>×</v>
      </c>
      <c r="L42" s="83" t="str">
        <f>产品服务物料清单!AA42</f>
        <v>×</v>
      </c>
      <c r="M42" s="24">
        <f>产品服务物料清单!AB42</f>
        <v>0</v>
      </c>
      <c r="N42" s="24">
        <f>产品服务物料清单!AC42</f>
        <v>0</v>
      </c>
      <c r="O42" s="83">
        <f>产品服务物料清单!AD42</f>
        <v>0</v>
      </c>
      <c r="P42" s="83">
        <f>产品服务物料清单!AE42</f>
        <v>0</v>
      </c>
      <c r="Q42" s="20" t="str">
        <f>产品服务物料清单!B42</f>
        <v>DB</v>
      </c>
      <c r="R42" s="20" t="str">
        <f>产品服务物料清单!A42</f>
        <v>物资采购合同</v>
      </c>
      <c r="S42" s="20" t="str">
        <f>产品服务物料清单!C42</f>
        <v>B:党工团类业务</v>
      </c>
      <c r="T42" s="21" t="str">
        <f>产品服务物料清单!F42</f>
        <v>01</v>
      </c>
      <c r="U42" s="20" t="str">
        <f>产品服务物料清单!E42</f>
        <v>C类物资采购</v>
      </c>
      <c r="V42" s="22" t="str">
        <f>产品服务物料清单!H42</f>
        <v>0</v>
      </c>
      <c r="W42" s="20">
        <f>产品服务物料清单!G42</f>
        <v>0</v>
      </c>
      <c r="X42" s="20" t="str">
        <f>产品服务物料清单!I42</f>
        <v>10</v>
      </c>
      <c r="Y42" s="20" t="str">
        <f>产品服务物料清单!AQ42</f>
        <v>D:党工团办综合</v>
      </c>
      <c r="Z42" s="20" t="str">
        <f>产品服务物料清单!K42</f>
        <v>工会活动-图书、杂志等</v>
      </c>
      <c r="AA42" s="24">
        <f>产品服务物料清单!Q42</f>
        <v>0.13</v>
      </c>
      <c r="AB42" s="83" t="str">
        <f>产品服务物料清单!R42</f>
        <v>货物、加工修理修配劳务（进）</v>
      </c>
      <c r="AC42" s="83" t="str">
        <f>产品服务物料清单!S42</f>
        <v>采购合同</v>
      </c>
    </row>
    <row r="43" spans="1:29" ht="14.1" customHeight="1" x14ac:dyDescent="0.3">
      <c r="A43" s="83" t="str">
        <f>产品服务物料清单!J43</f>
        <v>DBC01001</v>
      </c>
      <c r="B43" s="24" t="str">
        <f>产品服务物料清单!L43</f>
        <v>PC</v>
      </c>
      <c r="C43" s="83">
        <f>产品服务物料清单!M43</f>
        <v>1</v>
      </c>
      <c r="D43" s="24" t="str">
        <f>产品服务物料清单!N43</f>
        <v>与安全生产活动相关的办公用品。</v>
      </c>
      <c r="E43" s="123" t="str">
        <f>产品服务物料清单!O43</f>
        <v>C</v>
      </c>
      <c r="F43" s="83" t="str">
        <f>产品服务物料清单!P43</f>
        <v>M1</v>
      </c>
      <c r="G43" s="83" t="str">
        <f>产品服务物料清单!U43</f>
        <v>CG</v>
      </c>
      <c r="H43" s="83" t="str">
        <f>产品服务物料清单!V43</f>
        <v>5101011000</v>
      </c>
      <c r="I43" s="83" t="str">
        <f>产品服务物料清单!X43</f>
        <v>×</v>
      </c>
      <c r="J43" s="83" t="str">
        <f>产品服务物料清单!Y43</f>
        <v>×</v>
      </c>
      <c r="K43" s="83" t="str">
        <f>产品服务物料清单!Z43</f>
        <v>×</v>
      </c>
      <c r="L43" s="83" t="str">
        <f>产品服务物料清单!AA43</f>
        <v>×</v>
      </c>
      <c r="M43" s="83">
        <f>产品服务物料清单!AB43</f>
        <v>0</v>
      </c>
      <c r="N43" s="83">
        <f>产品服务物料清单!AC43</f>
        <v>0</v>
      </c>
      <c r="O43" s="83" t="str">
        <f>产品服务物料清单!AD43</f>
        <v>安全生产-培训宣传</v>
      </c>
      <c r="P43" s="83">
        <f>产品服务物料清单!AE43</f>
        <v>0</v>
      </c>
      <c r="Q43" s="20" t="str">
        <f>产品服务物料清单!B43</f>
        <v>DB</v>
      </c>
      <c r="R43" s="20" t="str">
        <f>产品服务物料清单!A43</f>
        <v>物资采购合同</v>
      </c>
      <c r="S43" s="20" t="str">
        <f>产品服务物料清单!C43</f>
        <v>C:安全生产类业务</v>
      </c>
      <c r="T43" s="21" t="str">
        <f>产品服务物料清单!F43</f>
        <v>01</v>
      </c>
      <c r="U43" s="20" t="str">
        <f>产品服务物料清单!E43</f>
        <v>C类物资采购</v>
      </c>
      <c r="V43" s="22" t="str">
        <f>产品服务物料清单!H43</f>
        <v>0</v>
      </c>
      <c r="W43" s="20">
        <f>产品服务物料清单!G43</f>
        <v>0</v>
      </c>
      <c r="X43" s="20" t="str">
        <f>产品服务物料清单!I43</f>
        <v>01</v>
      </c>
      <c r="Y43" s="20" t="str">
        <f>产品服务物料清单!AQ43</f>
        <v>D:党工团办综合</v>
      </c>
      <c r="Z43" s="20" t="str">
        <f>产品服务物料清单!K43</f>
        <v>安全生产-办公用品</v>
      </c>
      <c r="AA43" s="24">
        <f>产品服务物料清单!Q43</f>
        <v>0.13</v>
      </c>
      <c r="AB43" s="83" t="str">
        <f>产品服务物料清单!R43</f>
        <v>货物、加工修理修配劳务（进）</v>
      </c>
      <c r="AC43" s="83" t="str">
        <f>产品服务物料清单!S43</f>
        <v>采购合同</v>
      </c>
    </row>
    <row r="44" spans="1:29" ht="14.1" customHeight="1" x14ac:dyDescent="0.3">
      <c r="A44" s="83" t="str">
        <f>产品服务物料清单!J44</f>
        <v>DBC01002</v>
      </c>
      <c r="B44" s="83" t="str">
        <f>产品服务物料清单!L44</f>
        <v>PC</v>
      </c>
      <c r="C44" s="83">
        <f>产品服务物料清单!M44</f>
        <v>1</v>
      </c>
      <c r="D44" s="83" t="str">
        <f>产品服务物料清单!N44</f>
        <v>指公司购买的与消防有关的材料。</v>
      </c>
      <c r="E44" s="123" t="str">
        <f>产品服务物料清单!O44</f>
        <v>C</v>
      </c>
      <c r="F44" s="83" t="str">
        <f>产品服务物料清单!P44</f>
        <v>M1</v>
      </c>
      <c r="G44" s="83" t="str">
        <f>产品服务物料清单!U44</f>
        <v>CG</v>
      </c>
      <c r="H44" s="123" t="str">
        <f>产品服务物料清单!V44</f>
        <v>5101017000</v>
      </c>
      <c r="I44" s="83" t="str">
        <f>产品服务物料清单!X44</f>
        <v>×</v>
      </c>
      <c r="J44" s="83" t="str">
        <f>产品服务物料清单!Y44</f>
        <v>×</v>
      </c>
      <c r="K44" s="83" t="str">
        <f>产品服务物料清单!Z44</f>
        <v>×</v>
      </c>
      <c r="L44" s="83" t="str">
        <f>产品服务物料清单!AA44</f>
        <v>×</v>
      </c>
      <c r="M44" s="24">
        <f>产品服务物料清单!AB44</f>
        <v>0</v>
      </c>
      <c r="N44" s="24">
        <f>产品服务物料清单!AC44</f>
        <v>0</v>
      </c>
      <c r="O44" s="83" t="str">
        <f>产品服务物料清单!AD44</f>
        <v>安全生产-其他</v>
      </c>
      <c r="P44" s="83">
        <f>产品服务物料清单!AE44</f>
        <v>0</v>
      </c>
      <c r="Q44" s="20" t="str">
        <f>产品服务物料清单!B44</f>
        <v>DB</v>
      </c>
      <c r="R44" s="20" t="str">
        <f>产品服务物料清单!A44</f>
        <v>物资采购合同</v>
      </c>
      <c r="S44" s="20" t="str">
        <f>产品服务物料清单!C44</f>
        <v>C:安全生产类业务</v>
      </c>
      <c r="T44" s="21" t="str">
        <f>产品服务物料清单!F44</f>
        <v>01</v>
      </c>
      <c r="U44" s="20" t="str">
        <f>产品服务物料清单!E44</f>
        <v>C类物资采购</v>
      </c>
      <c r="V44" s="22" t="str">
        <f>产品服务物料清单!H44</f>
        <v>0</v>
      </c>
      <c r="W44" s="20">
        <f>产品服务物料清单!G44</f>
        <v>0</v>
      </c>
      <c r="X44" s="20" t="str">
        <f>产品服务物料清单!I44</f>
        <v>02</v>
      </c>
      <c r="Y44" s="20" t="str">
        <f>产品服务物料清单!AQ44</f>
        <v>A:安环质量类</v>
      </c>
      <c r="Z44" s="20" t="str">
        <f>产品服务物料清单!K44</f>
        <v>安全生产-消防器材</v>
      </c>
      <c r="AA44" s="24">
        <f>产品服务物料清单!Q44</f>
        <v>0.13</v>
      </c>
      <c r="AB44" s="83" t="str">
        <f>产品服务物料清单!R44</f>
        <v>货物、加工修理修配劳务（进）</v>
      </c>
      <c r="AC44" s="123" t="str">
        <f>产品服务物料清单!S44</f>
        <v>采购合同</v>
      </c>
    </row>
    <row r="45" spans="1:29" ht="14.1" customHeight="1" x14ac:dyDescent="0.3">
      <c r="A45" s="83" t="str">
        <f>产品服务物料清单!J45</f>
        <v>DBD01001</v>
      </c>
      <c r="B45" s="24" t="str">
        <f>产品服务物料清单!L45</f>
        <v>PC</v>
      </c>
      <c r="C45" s="83">
        <f>产品服务物料清单!M45</f>
        <v>1</v>
      </c>
      <c r="D45" s="24" t="str">
        <f>产品服务物料清单!N45</f>
        <v>与节能减排活动相关的办公用品。</v>
      </c>
      <c r="E45" s="123" t="str">
        <f>产品服务物料清单!O45</f>
        <v>D</v>
      </c>
      <c r="F45" s="83" t="str">
        <f>产品服务物料清单!P45</f>
        <v>M1</v>
      </c>
      <c r="G45" s="83" t="str">
        <f>产品服务物料清单!U45</f>
        <v>CG</v>
      </c>
      <c r="H45" s="83" t="str">
        <f>产品服务物料清单!V45</f>
        <v>5101011000</v>
      </c>
      <c r="I45" s="83" t="str">
        <f>产品服务物料清单!X45</f>
        <v>×</v>
      </c>
      <c r="J45" s="83" t="str">
        <f>产品服务物料清单!Y45</f>
        <v>×</v>
      </c>
      <c r="K45" s="83" t="str">
        <f>产品服务物料清单!Z45</f>
        <v>×</v>
      </c>
      <c r="L45" s="83" t="str">
        <f>产品服务物料清单!AA45</f>
        <v>×</v>
      </c>
      <c r="M45" s="83">
        <f>产品服务物料清单!AB45</f>
        <v>0</v>
      </c>
      <c r="N45" s="83">
        <f>产品服务物料清单!AC45</f>
        <v>0</v>
      </c>
      <c r="O45" s="83" t="str">
        <f>产品服务物料清单!AD45</f>
        <v>节能减排-培训宣传</v>
      </c>
      <c r="P45" s="83">
        <f>产品服务物料清单!AE45</f>
        <v>0</v>
      </c>
      <c r="Q45" s="20" t="str">
        <f>产品服务物料清单!B45</f>
        <v>DB</v>
      </c>
      <c r="R45" s="20" t="str">
        <f>产品服务物料清单!A45</f>
        <v>物资采购合同</v>
      </c>
      <c r="S45" s="20" t="str">
        <f>产品服务物料清单!C45</f>
        <v>D:节能减排类业务</v>
      </c>
      <c r="T45" s="21" t="str">
        <f>产品服务物料清单!F45</f>
        <v>01</v>
      </c>
      <c r="U45" s="20" t="str">
        <f>产品服务物料清单!E45</f>
        <v>C类物资采购</v>
      </c>
      <c r="V45" s="22" t="str">
        <f>产品服务物料清单!H45</f>
        <v>0</v>
      </c>
      <c r="W45" s="20">
        <f>产品服务物料清单!G45</f>
        <v>0</v>
      </c>
      <c r="X45" s="20" t="str">
        <f>产品服务物料清单!I45</f>
        <v>01</v>
      </c>
      <c r="Y45" s="20" t="str">
        <f>产品服务物料清单!AQ45</f>
        <v>D:党工团办综合</v>
      </c>
      <c r="Z45" s="20" t="str">
        <f>产品服务物料清单!K45</f>
        <v>节能减排-办公用品</v>
      </c>
      <c r="AA45" s="24">
        <f>产品服务物料清单!Q45</f>
        <v>0.13</v>
      </c>
      <c r="AB45" s="83" t="str">
        <f>产品服务物料清单!R45</f>
        <v>货物、加工修理修配劳务（进）</v>
      </c>
      <c r="AC45" s="83" t="str">
        <f>产品服务物料清单!S45</f>
        <v>采购合同</v>
      </c>
    </row>
    <row r="46" spans="1:29" ht="14.1" customHeight="1" x14ac:dyDescent="0.3">
      <c r="A46" s="83" t="str">
        <f>产品服务物料清单!J46</f>
        <v>DBE01001</v>
      </c>
      <c r="B46" s="83" t="str">
        <f>产品服务物料清单!L46</f>
        <v>PC</v>
      </c>
      <c r="C46" s="83">
        <f>产品服务物料清单!M46</f>
        <v>1</v>
      </c>
      <c r="D46" s="83" t="str">
        <f>产品服务物料清单!N46</f>
        <v>指为环境保护与恢复新增的非固定资产类设备、配件等。</v>
      </c>
      <c r="E46" s="123" t="str">
        <f>产品服务物料清单!O46</f>
        <v>E</v>
      </c>
      <c r="F46" s="83" t="str">
        <f>产品服务物料清单!P46</f>
        <v>M0</v>
      </c>
      <c r="G46" s="83" t="str">
        <f>产品服务物料清单!U46</f>
        <v>CG</v>
      </c>
      <c r="H46" s="123" t="str">
        <f>产品服务物料清单!V46</f>
        <v>5101060000</v>
      </c>
      <c r="I46" s="83" t="str">
        <f>产品服务物料清单!X46</f>
        <v>×</v>
      </c>
      <c r="J46" s="83" t="str">
        <f>产品服务物料清单!Y46</f>
        <v>×</v>
      </c>
      <c r="K46" s="83" t="str">
        <f>产品服务物料清单!Z46</f>
        <v>×</v>
      </c>
      <c r="L46" s="83" t="str">
        <f>产品服务物料清单!AA46</f>
        <v>×</v>
      </c>
      <c r="M46" s="24">
        <f>产品服务物料清单!AB46</f>
        <v>0</v>
      </c>
      <c r="N46" s="24">
        <f>产品服务物料清单!AC46</f>
        <v>0</v>
      </c>
      <c r="O46" s="83" t="str">
        <f>产品服务物料清单!AD46</f>
        <v>环保-其他</v>
      </c>
      <c r="P46" s="83">
        <f>产品服务物料清单!AE46</f>
        <v>0</v>
      </c>
      <c r="Q46" s="20" t="str">
        <f>产品服务物料清单!B46</f>
        <v>DB</v>
      </c>
      <c r="R46" s="20" t="str">
        <f>产品服务物料清单!A46</f>
        <v>服务采购合同</v>
      </c>
      <c r="S46" s="20" t="str">
        <f>产品服务物料清单!C46</f>
        <v>E:环保与恢复类业务</v>
      </c>
      <c r="T46" s="21" t="str">
        <f>产品服务物料清单!F46</f>
        <v>01</v>
      </c>
      <c r="U46" s="20" t="str">
        <f>产品服务物料清单!E46</f>
        <v>C类物资采购</v>
      </c>
      <c r="V46" s="22" t="str">
        <f>产品服务物料清单!H46</f>
        <v>0</v>
      </c>
      <c r="W46" s="20">
        <f>产品服务物料清单!G46</f>
        <v>0</v>
      </c>
      <c r="X46" s="20" t="str">
        <f>产品服务物料清单!I46</f>
        <v>01</v>
      </c>
      <c r="Y46" s="20" t="str">
        <f>产品服务物料清单!AQ46</f>
        <v>A:安环质量类</v>
      </c>
      <c r="Z46" s="20" t="str">
        <f>产品服务物料清单!K46</f>
        <v>环保与恢复-设备配件费</v>
      </c>
      <c r="AA46" s="24">
        <f>产品服务物料清单!Q46</f>
        <v>0.13</v>
      </c>
      <c r="AB46" s="83" t="str">
        <f>产品服务物料清单!R46</f>
        <v>其他（进）</v>
      </c>
      <c r="AC46" s="123" t="str">
        <f>产品服务物料清单!S46</f>
        <v>采购合同</v>
      </c>
    </row>
    <row r="47" spans="1:29" ht="14.1" customHeight="1" x14ac:dyDescent="0.3">
      <c r="A47" s="83" t="str">
        <f>产品服务物料清单!J47</f>
        <v>DBF01001</v>
      </c>
      <c r="B47" s="24" t="str">
        <f>产品服务物料清单!L47</f>
        <v>PC</v>
      </c>
      <c r="C47" s="83">
        <f>产品服务物料清单!M47</f>
        <v>1</v>
      </c>
      <c r="D47" s="24" t="str">
        <f>产品服务物料清单!N47</f>
        <v>与员工职业健康活动有关的办公用品。</v>
      </c>
      <c r="E47" s="123" t="str">
        <f>产品服务物料清单!O47</f>
        <v>F</v>
      </c>
      <c r="F47" s="83" t="str">
        <f>产品服务物料清单!P47</f>
        <v>M1</v>
      </c>
      <c r="G47" s="83" t="str">
        <f>产品服务物料清单!U47</f>
        <v>CG</v>
      </c>
      <c r="H47" s="123" t="str">
        <f>产品服务物料清单!V47</f>
        <v>5101011000</v>
      </c>
      <c r="I47" s="83" t="str">
        <f>产品服务物料清单!X47</f>
        <v>×</v>
      </c>
      <c r="J47" s="83" t="str">
        <f>产品服务物料清单!Y47</f>
        <v>×</v>
      </c>
      <c r="K47" s="83" t="str">
        <f>产品服务物料清单!Z47</f>
        <v>×</v>
      </c>
      <c r="L47" s="83" t="str">
        <f>产品服务物料清单!AA47</f>
        <v>×</v>
      </c>
      <c r="M47" s="24">
        <f>产品服务物料清单!AB47</f>
        <v>0</v>
      </c>
      <c r="N47" s="24">
        <f>产品服务物料清单!AC47</f>
        <v>0</v>
      </c>
      <c r="O47" s="83" t="str">
        <f>产品服务物料清单!AD47</f>
        <v>职业健康-其他</v>
      </c>
      <c r="P47" s="83">
        <f>产品服务物料清单!AE47</f>
        <v>0</v>
      </c>
      <c r="Q47" s="20" t="str">
        <f>产品服务物料清单!B47</f>
        <v>DB</v>
      </c>
      <c r="R47" s="20" t="str">
        <f>产品服务物料清单!A47</f>
        <v>物资采购合同</v>
      </c>
      <c r="S47" s="20" t="str">
        <f>产品服务物料清单!C47</f>
        <v>F:职业健康类业务</v>
      </c>
      <c r="T47" s="21" t="str">
        <f>产品服务物料清单!F47</f>
        <v>01</v>
      </c>
      <c r="U47" s="20" t="str">
        <f>产品服务物料清单!E47</f>
        <v>C类物资采购</v>
      </c>
      <c r="V47" s="22" t="str">
        <f>产品服务物料清单!H47</f>
        <v>0</v>
      </c>
      <c r="W47" s="20">
        <f>产品服务物料清单!G47</f>
        <v>0</v>
      </c>
      <c r="X47" s="20" t="str">
        <f>产品服务物料清单!I47</f>
        <v>01</v>
      </c>
      <c r="Y47" s="20" t="str">
        <f>产品服务物料清单!AQ47</f>
        <v>D:党工团办综合</v>
      </c>
      <c r="Z47" s="20" t="str">
        <f>产品服务物料清单!K47</f>
        <v>职业健康-办公用品</v>
      </c>
      <c r="AA47" s="24">
        <f>产品服务物料清单!Q47</f>
        <v>0.13</v>
      </c>
      <c r="AB47" s="83" t="str">
        <f>产品服务物料清单!R47</f>
        <v>货物、加工修理修配劳务（进）</v>
      </c>
      <c r="AC47" s="83" t="str">
        <f>产品服务物料清单!S47</f>
        <v>采购合同</v>
      </c>
    </row>
    <row r="48" spans="1:29" ht="14.1" customHeight="1" x14ac:dyDescent="0.3">
      <c r="A48" s="83" t="str">
        <f>产品服务物料清单!J48</f>
        <v>DBL01001</v>
      </c>
      <c r="B48" s="24" t="str">
        <f>产品服务物料清单!L48</f>
        <v>PC</v>
      </c>
      <c r="C48" s="83">
        <f>产品服务物料清单!M48</f>
        <v>1</v>
      </c>
      <c r="D48" s="24" t="str">
        <f>产品服务物料清单!N48</f>
        <v>日常业务中购订的图书报纸杂志等，用于资本化研发订单、费用化研发中的部分。</v>
      </c>
      <c r="E48" s="123" t="str">
        <f>产品服务物料清单!O48</f>
        <v>L</v>
      </c>
      <c r="F48" s="83" t="str">
        <f>产品服务物料清单!P48</f>
        <v>M1</v>
      </c>
      <c r="G48" s="83" t="str">
        <f>产品服务物料清单!U48</f>
        <v>CG</v>
      </c>
      <c r="H48" s="123" t="str">
        <f>产品服务物料清单!V48</f>
        <v>5301001400</v>
      </c>
      <c r="I48" s="83" t="str">
        <f>产品服务物料清单!X48</f>
        <v>×</v>
      </c>
      <c r="J48" s="83" t="str">
        <f>产品服务物料清单!Y48</f>
        <v>×</v>
      </c>
      <c r="K48" s="83" t="str">
        <f>产品服务物料清单!Z48</f>
        <v>×</v>
      </c>
      <c r="L48" s="83" t="str">
        <f>产品服务物料清单!AA48</f>
        <v>×</v>
      </c>
      <c r="M48" s="24">
        <f>产品服务物料清单!AB48</f>
        <v>0</v>
      </c>
      <c r="N48" s="24">
        <f>产品服务物料清单!AC48</f>
        <v>0</v>
      </c>
      <c r="O48" s="83">
        <f>产品服务物料清单!AD48</f>
        <v>0</v>
      </c>
      <c r="P48" s="83">
        <f>产品服务物料清单!AE48</f>
        <v>0</v>
      </c>
      <c r="Q48" s="20" t="str">
        <f>产品服务物料清单!B48</f>
        <v>DB</v>
      </c>
      <c r="R48" s="20" t="str">
        <f>产品服务物料清单!A48</f>
        <v>物资采购合同</v>
      </c>
      <c r="S48" s="20" t="str">
        <f>产品服务物料清单!C48</f>
        <v>L:研发类业务(ZI03/ZY01-02)</v>
      </c>
      <c r="T48" s="21" t="str">
        <f>产品服务物料清单!F48</f>
        <v>01</v>
      </c>
      <c r="U48" s="20" t="str">
        <f>产品服务物料清单!E48</f>
        <v>C类物资采购</v>
      </c>
      <c r="V48" s="22" t="str">
        <f>产品服务物料清单!H48</f>
        <v>0</v>
      </c>
      <c r="W48" s="20">
        <f>产品服务物料清单!G48</f>
        <v>0</v>
      </c>
      <c r="X48" s="20" t="str">
        <f>产品服务物料清单!I48</f>
        <v>01</v>
      </c>
      <c r="Y48" s="20" t="str">
        <f>产品服务物料清单!AQ48</f>
        <v>E:其他</v>
      </c>
      <c r="Z48" s="20" t="str">
        <f>产品服务物料清单!K48</f>
        <v>研发订单-图书、杂志等</v>
      </c>
      <c r="AA48" s="24">
        <f>产品服务物料清单!Q48</f>
        <v>0.13</v>
      </c>
      <c r="AB48" s="83" t="str">
        <f>产品服务物料清单!R48</f>
        <v>货物、加工修理修配劳务（进）</v>
      </c>
      <c r="AC48" s="83" t="str">
        <f>产品服务物料清单!S48</f>
        <v>采购合同</v>
      </c>
    </row>
    <row r="49" spans="1:29" ht="14.1" customHeight="1" x14ac:dyDescent="0.3">
      <c r="A49" s="83" t="str">
        <f>产品服务物料清单!J49</f>
        <v>DBL01002</v>
      </c>
      <c r="B49" s="24" t="str">
        <f>产品服务物料清单!L49</f>
        <v>PC</v>
      </c>
      <c r="C49" s="83">
        <f>产品服务物料清单!M49</f>
        <v>1</v>
      </c>
      <c r="D49" s="24" t="str">
        <f>产品服务物料清单!N49</f>
        <v>研发测试阶段购买的材料。</v>
      </c>
      <c r="E49" s="123" t="str">
        <f>产品服务物料清单!O49</f>
        <v>L</v>
      </c>
      <c r="F49" s="83" t="str">
        <f>产品服务物料清单!P49</f>
        <v>M1</v>
      </c>
      <c r="G49" s="83" t="str">
        <f>产品服务物料清单!U49</f>
        <v>CG</v>
      </c>
      <c r="H49" s="123" t="str">
        <f>产品服务物料清单!V49</f>
        <v>5301000300</v>
      </c>
      <c r="I49" s="83" t="str">
        <f>产品服务物料清单!X49</f>
        <v>×</v>
      </c>
      <c r="J49" s="83" t="str">
        <f>产品服务物料清单!Y49</f>
        <v>×</v>
      </c>
      <c r="K49" s="83" t="str">
        <f>产品服务物料清单!Z49</f>
        <v>×</v>
      </c>
      <c r="L49" s="83" t="str">
        <f>产品服务物料清单!AA49</f>
        <v>×</v>
      </c>
      <c r="M49" s="83">
        <f>产品服务物料清单!AB49</f>
        <v>0</v>
      </c>
      <c r="N49" s="83">
        <f>产品服务物料清单!AC49</f>
        <v>0</v>
      </c>
      <c r="O49" s="83">
        <f>产品服务物料清单!AD49</f>
        <v>0</v>
      </c>
      <c r="P49" s="83">
        <f>产品服务物料清单!AE49</f>
        <v>0</v>
      </c>
      <c r="Q49" s="20" t="str">
        <f>产品服务物料清单!B49</f>
        <v>DB</v>
      </c>
      <c r="R49" s="20" t="str">
        <f>产品服务物料清单!A49</f>
        <v>物资采购合同</v>
      </c>
      <c r="S49" s="20" t="str">
        <f>产品服务物料清单!C49</f>
        <v>L:研发类业务(ZI03/ZY01-02)</v>
      </c>
      <c r="T49" s="21" t="str">
        <f>产品服务物料清单!F49</f>
        <v>01</v>
      </c>
      <c r="U49" s="20" t="str">
        <f>产品服务物料清单!E49</f>
        <v>C类物资采购</v>
      </c>
      <c r="V49" s="22" t="str">
        <f>产品服务物料清单!H49</f>
        <v>0</v>
      </c>
      <c r="W49" s="20">
        <f>产品服务物料清单!G49</f>
        <v>0</v>
      </c>
      <c r="X49" s="20" t="str">
        <f>产品服务物料清单!I49</f>
        <v>02</v>
      </c>
      <c r="Y49" s="20" t="str">
        <f>产品服务物料清单!AQ49</f>
        <v>E:其他</v>
      </c>
      <c r="Z49" s="20" t="str">
        <f>产品服务物料清单!K49</f>
        <v>研发订单-研发材料</v>
      </c>
      <c r="AA49" s="24">
        <f>产品服务物料清单!Q49</f>
        <v>0.13</v>
      </c>
      <c r="AB49" s="83" t="str">
        <f>产品服务物料清单!R49</f>
        <v>货物、加工修理修配劳务（进）</v>
      </c>
      <c r="AC49" s="83" t="str">
        <f>产品服务物料清单!S49</f>
        <v>采购合同</v>
      </c>
    </row>
    <row r="50" spans="1:29" ht="14.1" customHeight="1" x14ac:dyDescent="0.3">
      <c r="A50" s="83" t="str">
        <f>产品服务物料清单!J50</f>
        <v>DC01</v>
      </c>
      <c r="B50" s="83" t="str">
        <f>产品服务物料清单!L50</f>
        <v>PC</v>
      </c>
      <c r="C50" s="83">
        <f>产品服务物料清单!M50</f>
        <v>2</v>
      </c>
      <c r="D50" s="83" t="str">
        <f>产品服务物料清单!N50</f>
        <v>固定资产是指同时具有下列特征的有形资产：（1）为生产商品、提供劳务、出租或经营管理而持有的（2）使用寿命超过一个会计年度</v>
      </c>
      <c r="E50" s="123">
        <f>产品服务物料清单!O50</f>
        <v>0</v>
      </c>
      <c r="F50" s="83" t="str">
        <f>产品服务物料清单!P50</f>
        <v>M2</v>
      </c>
      <c r="G50" s="83" t="str">
        <f>产品服务物料清单!U50</f>
        <v>CG</v>
      </c>
      <c r="H50" s="123">
        <f>产品服务物料清单!V50</f>
        <v>0</v>
      </c>
      <c r="I50" s="83" t="str">
        <f>产品服务物料清单!X50</f>
        <v>×</v>
      </c>
      <c r="J50" s="83" t="str">
        <f>产品服务物料清单!Y50</f>
        <v>×</v>
      </c>
      <c r="K50" s="83" t="str">
        <f>产品服务物料清单!Z50</f>
        <v>×</v>
      </c>
      <c r="L50" s="83" t="str">
        <f>产品服务物料清单!AA50</f>
        <v>×</v>
      </c>
      <c r="M50" s="83">
        <f>产品服务物料清单!AB50</f>
        <v>0</v>
      </c>
      <c r="N50" s="83">
        <f>产品服务物料清单!AC50</f>
        <v>0</v>
      </c>
      <c r="O50" s="83">
        <f>产品服务物料清单!AD50</f>
        <v>0</v>
      </c>
      <c r="P50" s="83">
        <f>产品服务物料清单!AE50</f>
        <v>0</v>
      </c>
      <c r="Q50" s="20" t="str">
        <f>产品服务物料清单!B50</f>
        <v>DC</v>
      </c>
      <c r="R50" s="20" t="str">
        <f>产品服务物料清单!A50</f>
        <v>资产采购合同</v>
      </c>
      <c r="S50" s="20">
        <f>产品服务物料清单!C50</f>
        <v>0</v>
      </c>
      <c r="T50" s="21" t="str">
        <f>产品服务物料清单!F50</f>
        <v>01</v>
      </c>
      <c r="U50" s="20" t="str">
        <f>产品服务物料清单!E50</f>
        <v>固定资产</v>
      </c>
      <c r="V50" s="22">
        <f>产品服务物料清单!H50</f>
        <v>0</v>
      </c>
      <c r="W50" s="20">
        <f>产品服务物料清单!G50</f>
        <v>0</v>
      </c>
      <c r="X50" s="20">
        <f>产品服务物料清单!I50</f>
        <v>0</v>
      </c>
      <c r="Y50" s="20" t="str">
        <f>产品服务物料清单!AQ50</f>
        <v>E:其他</v>
      </c>
      <c r="Z50" s="20" t="str">
        <f>产品服务物料清单!K50</f>
        <v>采购固定资产</v>
      </c>
      <c r="AA50" s="24">
        <f>产品服务物料清单!Q50</f>
        <v>0.13</v>
      </c>
      <c r="AB50" s="83" t="str">
        <f>产品服务物料清单!R50</f>
        <v>固定资产（进）</v>
      </c>
      <c r="AC50" s="83" t="str">
        <f>产品服务物料清单!S50</f>
        <v>采购合同</v>
      </c>
    </row>
    <row r="51" spans="1:29" ht="14.1" customHeight="1" x14ac:dyDescent="0.3">
      <c r="A51" s="83" t="str">
        <f>产品服务物料清单!J51</f>
        <v>DC02</v>
      </c>
      <c r="B51" s="83" t="str">
        <f>产品服务物料清单!L51</f>
        <v>PC</v>
      </c>
      <c r="C51" s="83">
        <f>产品服务物料清单!M51</f>
        <v>2</v>
      </c>
      <c r="D51" s="83" t="str">
        <f>产品服务物料清单!N51</f>
        <v>非专利技术也称专有技术，指不为外界所知、在生成经营活动中已采用了的，不享有法律保护的，可以带来经济利益的各种技术和诀窍</v>
      </c>
      <c r="E51" s="123">
        <f>产品服务物料清单!O51</f>
        <v>0</v>
      </c>
      <c r="F51" s="83" t="str">
        <f>产品服务物料清单!P51</f>
        <v>M2</v>
      </c>
      <c r="G51" s="83" t="str">
        <f>产品服务物料清单!U51</f>
        <v>JS</v>
      </c>
      <c r="H51" s="123">
        <f>产品服务物料清单!V51</f>
        <v>0</v>
      </c>
      <c r="I51" s="83" t="str">
        <f>产品服务物料清单!X51</f>
        <v>×</v>
      </c>
      <c r="J51" s="83" t="str">
        <f>产品服务物料清单!Y51</f>
        <v>×</v>
      </c>
      <c r="K51" s="83" t="str">
        <f>产品服务物料清单!Z51</f>
        <v>×</v>
      </c>
      <c r="L51" s="83" t="str">
        <f>产品服务物料清单!AA51</f>
        <v>×</v>
      </c>
      <c r="M51" s="83">
        <f>产品服务物料清单!AB51</f>
        <v>0</v>
      </c>
      <c r="N51" s="83">
        <f>产品服务物料清单!AC51</f>
        <v>0</v>
      </c>
      <c r="O51" s="83">
        <f>产品服务物料清单!AD51</f>
        <v>0</v>
      </c>
      <c r="P51" s="83">
        <f>产品服务物料清单!AE51</f>
        <v>0</v>
      </c>
      <c r="Q51" s="20" t="str">
        <f>产品服务物料清单!B51</f>
        <v>DC</v>
      </c>
      <c r="R51" s="20" t="str">
        <f>产品服务物料清单!A51</f>
        <v>资产采购合同</v>
      </c>
      <c r="S51" s="20">
        <f>产品服务物料清单!C51</f>
        <v>0</v>
      </c>
      <c r="T51" s="21" t="str">
        <f>产品服务物料清单!F51</f>
        <v>02</v>
      </c>
      <c r="U51" s="20" t="str">
        <f>产品服务物料清单!E51</f>
        <v>无形资产</v>
      </c>
      <c r="V51" s="22">
        <f>产品服务物料清单!H51</f>
        <v>0</v>
      </c>
      <c r="W51" s="20">
        <f>产品服务物料清单!G51</f>
        <v>0</v>
      </c>
      <c r="X51" s="20">
        <f>产品服务物料清单!I51</f>
        <v>0</v>
      </c>
      <c r="Y51" s="20" t="str">
        <f>产品服务物料清单!AQ51</f>
        <v>B:专利类</v>
      </c>
      <c r="Z51" s="20" t="str">
        <f>产品服务物料清单!K51</f>
        <v>采购非专利技术</v>
      </c>
      <c r="AA51" s="24">
        <f>产品服务物料清单!Q51</f>
        <v>0.13</v>
      </c>
      <c r="AB51" s="83" t="str">
        <f>产品服务物料清单!R51</f>
        <v>固定资产（进）</v>
      </c>
      <c r="AC51" s="83" t="str">
        <f>产品服务物料清单!S51</f>
        <v>技术合同</v>
      </c>
    </row>
    <row r="52" spans="1:29" ht="14.1" customHeight="1" x14ac:dyDescent="0.3">
      <c r="A52" s="83" t="str">
        <f>产品服务物料清单!J52</f>
        <v>DC03</v>
      </c>
      <c r="B52" s="83" t="str">
        <f>产品服务物料清单!L52</f>
        <v>PC</v>
      </c>
      <c r="C52" s="83">
        <f>产品服务物料清单!M52</f>
        <v>2</v>
      </c>
      <c r="D52" s="83" t="str">
        <f>产品服务物料清单!N52</f>
        <v>是指处于有效期内的专利所保护的技术</v>
      </c>
      <c r="E52" s="123">
        <f>产品服务物料清单!O52</f>
        <v>0</v>
      </c>
      <c r="F52" s="83" t="str">
        <f>产品服务物料清单!P52</f>
        <v>M2</v>
      </c>
      <c r="G52" s="83" t="str">
        <f>产品服务物料清单!U52</f>
        <v>CQ</v>
      </c>
      <c r="H52" s="123">
        <f>产品服务物料清单!V52</f>
        <v>0</v>
      </c>
      <c r="I52" s="83" t="str">
        <f>产品服务物料清单!X52</f>
        <v>×</v>
      </c>
      <c r="J52" s="83" t="str">
        <f>产品服务物料清单!Y52</f>
        <v>×</v>
      </c>
      <c r="K52" s="83" t="str">
        <f>产品服务物料清单!Z52</f>
        <v>×</v>
      </c>
      <c r="L52" s="83" t="str">
        <f>产品服务物料清单!AA52</f>
        <v>×</v>
      </c>
      <c r="M52" s="83">
        <f>产品服务物料清单!AB52</f>
        <v>0</v>
      </c>
      <c r="N52" s="83">
        <f>产品服务物料清单!AC52</f>
        <v>0</v>
      </c>
      <c r="O52" s="83">
        <f>产品服务物料清单!AD52</f>
        <v>0</v>
      </c>
      <c r="P52" s="83">
        <f>产品服务物料清单!AE52</f>
        <v>0</v>
      </c>
      <c r="Q52" s="20" t="str">
        <f>产品服务物料清单!B52</f>
        <v>DC</v>
      </c>
      <c r="R52" s="20" t="str">
        <f>产品服务物料清单!A52</f>
        <v>资产采购合同</v>
      </c>
      <c r="S52" s="20">
        <f>产品服务物料清单!C52</f>
        <v>0</v>
      </c>
      <c r="T52" s="21" t="str">
        <f>产品服务物料清单!F52</f>
        <v>03</v>
      </c>
      <c r="U52" s="20" t="str">
        <f>产品服务物料清单!E52</f>
        <v>无形资产</v>
      </c>
      <c r="V52" s="22">
        <f>产品服务物料清单!H52</f>
        <v>0</v>
      </c>
      <c r="W52" s="20">
        <f>产品服务物料清单!G52</f>
        <v>0</v>
      </c>
      <c r="X52" s="20">
        <f>产品服务物料清单!I52</f>
        <v>0</v>
      </c>
      <c r="Y52" s="20" t="str">
        <f>产品服务物料清单!AQ52</f>
        <v>B:专利类</v>
      </c>
      <c r="Z52" s="20" t="str">
        <f>产品服务物料清单!K52</f>
        <v>采购专利技术</v>
      </c>
      <c r="AA52" s="24">
        <f>产品服务物料清单!Q52</f>
        <v>0.13</v>
      </c>
      <c r="AB52" s="83" t="str">
        <f>产品服务物料清单!R52</f>
        <v>固定资产（进）</v>
      </c>
      <c r="AC52" s="83" t="str">
        <f>产品服务物料清单!S52</f>
        <v>产权转移合同</v>
      </c>
    </row>
    <row r="53" spans="1:29" ht="14.1" customHeight="1" x14ac:dyDescent="0.3">
      <c r="A53" s="83" t="str">
        <f>产品服务物料清单!J53</f>
        <v>DC04</v>
      </c>
      <c r="B53" s="83" t="str">
        <f>产品服务物料清单!L53</f>
        <v>PC</v>
      </c>
      <c r="C53" s="83">
        <f>产品服务物料清单!M53</f>
        <v>2</v>
      </c>
      <c r="D53" s="83" t="str">
        <f>产品服务物料清单!N53</f>
        <v>又称经营特许权，指企业在某一地区经营或者销售某种特定商品的权利或是一家企业接受另一家企业使用其商标、商号、技术秘密等的权利。</v>
      </c>
      <c r="E53" s="123">
        <f>产品服务物料清单!O53</f>
        <v>0</v>
      </c>
      <c r="F53" s="83" t="str">
        <f>产品服务物料清单!P53</f>
        <v>M2</v>
      </c>
      <c r="G53" s="83" t="str">
        <f>产品服务物料清单!U53</f>
        <v>CQ</v>
      </c>
      <c r="H53" s="123">
        <f>产品服务物料清单!V53</f>
        <v>0</v>
      </c>
      <c r="I53" s="83" t="str">
        <f>产品服务物料清单!X53</f>
        <v>×</v>
      </c>
      <c r="J53" s="83" t="str">
        <f>产品服务物料清单!Y53</f>
        <v>×</v>
      </c>
      <c r="K53" s="83" t="str">
        <f>产品服务物料清单!Z53</f>
        <v>×</v>
      </c>
      <c r="L53" s="83" t="str">
        <f>产品服务物料清单!AA53</f>
        <v>×</v>
      </c>
      <c r="M53" s="83">
        <f>产品服务物料清单!AB53</f>
        <v>0</v>
      </c>
      <c r="N53" s="83">
        <f>产品服务物料清单!AC53</f>
        <v>0</v>
      </c>
      <c r="O53" s="83">
        <f>产品服务物料清单!AD53</f>
        <v>0</v>
      </c>
      <c r="P53" s="83">
        <f>产品服务物料清单!AE53</f>
        <v>0</v>
      </c>
      <c r="Q53" s="20" t="str">
        <f>产品服务物料清单!B53</f>
        <v>DC</v>
      </c>
      <c r="R53" s="20" t="str">
        <f>产品服务物料清单!A53</f>
        <v>资产采购合同</v>
      </c>
      <c r="S53" s="20">
        <f>产品服务物料清单!C53</f>
        <v>0</v>
      </c>
      <c r="T53" s="21" t="str">
        <f>产品服务物料清单!F53</f>
        <v>04</v>
      </c>
      <c r="U53" s="20" t="str">
        <f>产品服务物料清单!E53</f>
        <v>无形资产</v>
      </c>
      <c r="V53" s="22">
        <f>产品服务物料清单!H53</f>
        <v>0</v>
      </c>
      <c r="W53" s="20">
        <f>产品服务物料清单!G53</f>
        <v>0</v>
      </c>
      <c r="X53" s="20">
        <f>产品服务物料清单!I53</f>
        <v>0</v>
      </c>
      <c r="Y53" s="20" t="str">
        <f>产品服务物料清单!AQ53</f>
        <v>E:其他</v>
      </c>
      <c r="Z53" s="20" t="str">
        <f>产品服务物料清单!K53</f>
        <v>采购特许权</v>
      </c>
      <c r="AA53" s="24">
        <f>产品服务物料清单!Q53</f>
        <v>0.13</v>
      </c>
      <c r="AB53" s="83" t="str">
        <f>产品服务物料清单!R53</f>
        <v>固定资产（进）</v>
      </c>
      <c r="AC53" s="83" t="str">
        <f>产品服务物料清单!S53</f>
        <v>产权转移合同</v>
      </c>
    </row>
    <row r="54" spans="1:29" ht="14.1" customHeight="1" x14ac:dyDescent="0.3">
      <c r="A54" s="83" t="str">
        <f>产品服务物料清单!J54</f>
        <v>DC05</v>
      </c>
      <c r="B54" s="83" t="str">
        <f>产品服务物料清单!L54</f>
        <v>PC</v>
      </c>
      <c r="C54" s="83">
        <f>产品服务物料清单!M54</f>
        <v>2</v>
      </c>
      <c r="D54" s="83" t="str">
        <f>产品服务物料清单!N54</f>
        <v>采购SRM等软件的使用权</v>
      </c>
      <c r="E54" s="123">
        <f>产品服务物料清单!O54</f>
        <v>0</v>
      </c>
      <c r="F54" s="83" t="str">
        <f>产品服务物料清单!P54</f>
        <v>M2</v>
      </c>
      <c r="G54" s="83" t="str">
        <f>产品服务物料清单!U54</f>
        <v>CG</v>
      </c>
      <c r="H54" s="123">
        <f>产品服务物料清单!V54</f>
        <v>0</v>
      </c>
      <c r="I54" s="83" t="str">
        <f>产品服务物料清单!X54</f>
        <v>×</v>
      </c>
      <c r="J54" s="83" t="str">
        <f>产品服务物料清单!Y54</f>
        <v>×</v>
      </c>
      <c r="K54" s="83" t="str">
        <f>产品服务物料清单!Z54</f>
        <v>×</v>
      </c>
      <c r="L54" s="83" t="str">
        <f>产品服务物料清单!AA54</f>
        <v>×</v>
      </c>
      <c r="M54" s="83">
        <f>产品服务物料清单!AB54</f>
        <v>0</v>
      </c>
      <c r="N54" s="83">
        <f>产品服务物料清单!AC54</f>
        <v>0</v>
      </c>
      <c r="O54" s="83">
        <f>产品服务物料清单!AD54</f>
        <v>0</v>
      </c>
      <c r="P54" s="83">
        <f>产品服务物料清单!AE54</f>
        <v>0</v>
      </c>
      <c r="Q54" s="20" t="str">
        <f>产品服务物料清单!B54</f>
        <v>DC</v>
      </c>
      <c r="R54" s="20" t="str">
        <f>产品服务物料清单!A54</f>
        <v>资产采购合同</v>
      </c>
      <c r="S54" s="20">
        <f>产品服务物料清单!C54</f>
        <v>0</v>
      </c>
      <c r="T54" s="21" t="str">
        <f>产品服务物料清单!F54</f>
        <v>05</v>
      </c>
      <c r="U54" s="20" t="str">
        <f>产品服务物料清单!E54</f>
        <v>无形资产</v>
      </c>
      <c r="V54" s="22">
        <f>产品服务物料清单!H54</f>
        <v>0</v>
      </c>
      <c r="W54" s="20">
        <f>产品服务物料清单!G54</f>
        <v>0</v>
      </c>
      <c r="X54" s="20">
        <f>产品服务物料清单!I54</f>
        <v>0</v>
      </c>
      <c r="Y54" s="20" t="str">
        <f>产品服务物料清单!AQ54</f>
        <v>E:其他</v>
      </c>
      <c r="Z54" s="20" t="str">
        <f>产品服务物料清单!K54</f>
        <v>采购软件</v>
      </c>
      <c r="AA54" s="24">
        <f>产品服务物料清单!Q54</f>
        <v>0.13</v>
      </c>
      <c r="AB54" s="83" t="str">
        <f>产品服务物料清单!R54</f>
        <v>固定资产（进）</v>
      </c>
      <c r="AC54" s="83" t="str">
        <f>产品服务物料清单!S54</f>
        <v>采购合同</v>
      </c>
    </row>
    <row r="55" spans="1:29" ht="14.1" customHeight="1" x14ac:dyDescent="0.3">
      <c r="A55" s="83" t="str">
        <f>产品服务物料清单!J55</f>
        <v>DC06</v>
      </c>
      <c r="B55" s="83" t="str">
        <f>产品服务物料清单!L55</f>
        <v>PC</v>
      </c>
      <c r="C55" s="83">
        <f>产品服务物料清单!M55</f>
        <v>2</v>
      </c>
      <c r="D55" s="83" t="str">
        <f>产品服务物料清单!N55</f>
        <v>指县级以上人民政府依法批准,在土地使用者缴纳补偿、安置等费用后将该幅土地交付其使用，或者将国有土地使用权无偿交付给土地使用者使用的行为</v>
      </c>
      <c r="E55" s="123">
        <f>产品服务物料清单!O55</f>
        <v>0</v>
      </c>
      <c r="F55" s="83" t="str">
        <f>产品服务物料清单!P55</f>
        <v>M2</v>
      </c>
      <c r="G55" s="83" t="str">
        <f>产品服务物料清单!U55</f>
        <v>CQ</v>
      </c>
      <c r="H55" s="123">
        <f>产品服务物料清单!V55</f>
        <v>0</v>
      </c>
      <c r="I55" s="83" t="str">
        <f>产品服务物料清单!X55</f>
        <v>×</v>
      </c>
      <c r="J55" s="83" t="str">
        <f>产品服务物料清单!Y55</f>
        <v>×</v>
      </c>
      <c r="K55" s="83" t="str">
        <f>产品服务物料清单!Z55</f>
        <v>×</v>
      </c>
      <c r="L55" s="83" t="str">
        <f>产品服务物料清单!AA55</f>
        <v>×</v>
      </c>
      <c r="M55" s="83">
        <f>产品服务物料清单!AB55</f>
        <v>0</v>
      </c>
      <c r="N55" s="83">
        <f>产品服务物料清单!AC55</f>
        <v>0</v>
      </c>
      <c r="O55" s="83">
        <f>产品服务物料清单!AD55</f>
        <v>0</v>
      </c>
      <c r="P55" s="83">
        <f>产品服务物料清单!AE55</f>
        <v>0</v>
      </c>
      <c r="Q55" s="20" t="str">
        <f>产品服务物料清单!B55</f>
        <v>DC</v>
      </c>
      <c r="R55" s="20" t="str">
        <f>产品服务物料清单!A55</f>
        <v>资产采购合同</v>
      </c>
      <c r="S55" s="20">
        <f>产品服务物料清单!C55</f>
        <v>0</v>
      </c>
      <c r="T55" s="21" t="str">
        <f>产品服务物料清单!F55</f>
        <v>06</v>
      </c>
      <c r="U55" s="20" t="str">
        <f>产品服务物料清单!E55</f>
        <v>无形资产</v>
      </c>
      <c r="V55" s="22">
        <f>产品服务物料清单!H55</f>
        <v>0</v>
      </c>
      <c r="W55" s="20">
        <f>产品服务物料清单!G55</f>
        <v>0</v>
      </c>
      <c r="X55" s="20">
        <f>产品服务物料清单!I55</f>
        <v>0</v>
      </c>
      <c r="Y55" s="20" t="str">
        <f>产品服务物料清单!AQ55</f>
        <v>E:其他</v>
      </c>
      <c r="Z55" s="20" t="str">
        <f>产品服务物料清单!K55</f>
        <v>土地使用权划拨</v>
      </c>
      <c r="AA55" s="24">
        <f>产品服务物料清单!Q55</f>
        <v>0.13</v>
      </c>
      <c r="AB55" s="83" t="str">
        <f>产品服务物料清单!R55</f>
        <v>固定资产（进）</v>
      </c>
      <c r="AC55" s="83" t="str">
        <f>产品服务物料清单!S55</f>
        <v>产权转移合同</v>
      </c>
    </row>
    <row r="56" spans="1:29" ht="14.1" customHeight="1" x14ac:dyDescent="0.3">
      <c r="A56" s="83" t="str">
        <f>产品服务物料清单!J56</f>
        <v>DC07</v>
      </c>
      <c r="B56" s="83" t="str">
        <f>产品服务物料清单!L56</f>
        <v>PC</v>
      </c>
      <c r="C56" s="83">
        <f>产品服务物料清单!M56</f>
        <v>2</v>
      </c>
      <c r="D56" s="83" t="str">
        <f>产品服务物料清单!N56</f>
        <v>公司间调拨固定资产。</v>
      </c>
      <c r="E56" s="123">
        <f>产品服务物料清单!O56</f>
        <v>0</v>
      </c>
      <c r="F56" s="83" t="str">
        <f>产品服务物料清单!P56</f>
        <v>M2</v>
      </c>
      <c r="G56" s="83" t="str">
        <f>产品服务物料清单!U56</f>
        <v>CG</v>
      </c>
      <c r="H56" s="83">
        <f>产品服务物料清单!V56</f>
        <v>0</v>
      </c>
      <c r="I56" s="83" t="str">
        <f>产品服务物料清单!X56</f>
        <v>×</v>
      </c>
      <c r="J56" s="83" t="str">
        <f>产品服务物料清单!Y56</f>
        <v>×</v>
      </c>
      <c r="K56" s="83" t="str">
        <f>产品服务物料清单!Z56</f>
        <v>×</v>
      </c>
      <c r="L56" s="83" t="str">
        <f>产品服务物料清单!AA56</f>
        <v>×</v>
      </c>
      <c r="M56" s="24">
        <f>产品服务物料清单!AB56</f>
        <v>0</v>
      </c>
      <c r="N56" s="83">
        <f>产品服务物料清单!AC56</f>
        <v>0</v>
      </c>
      <c r="O56" s="83">
        <f>产品服务物料清单!AD56</f>
        <v>0</v>
      </c>
      <c r="P56" s="83">
        <f>产品服务物料清单!AE56</f>
        <v>0</v>
      </c>
      <c r="Q56" s="20" t="str">
        <f>产品服务物料清单!B56</f>
        <v>DC</v>
      </c>
      <c r="R56" s="20" t="str">
        <f>产品服务物料清单!A56</f>
        <v>资产采购合同</v>
      </c>
      <c r="S56" s="20">
        <f>产品服务物料清单!C56</f>
        <v>0</v>
      </c>
      <c r="T56" s="21" t="str">
        <f>产品服务物料清单!F56</f>
        <v>07</v>
      </c>
      <c r="U56" s="20" t="str">
        <f>产品服务物料清单!E56</f>
        <v>固定资产</v>
      </c>
      <c r="V56" s="22">
        <f>产品服务物料清单!H56</f>
        <v>0</v>
      </c>
      <c r="W56" s="20">
        <f>产品服务物料清单!G56</f>
        <v>0</v>
      </c>
      <c r="X56" s="20">
        <f>产品服务物料清单!I56</f>
        <v>0</v>
      </c>
      <c r="Y56" s="20" t="str">
        <f>产品服务物料清单!AQ56</f>
        <v>E:其他</v>
      </c>
      <c r="Z56" s="20" t="str">
        <f>产品服务物料清单!K56</f>
        <v>公司间资产调拨</v>
      </c>
      <c r="AA56" s="24">
        <f>产品服务物料清单!Q56</f>
        <v>0.13</v>
      </c>
      <c r="AB56" s="83" t="str">
        <f>产品服务物料清单!R56</f>
        <v>固定资产（进）</v>
      </c>
      <c r="AC56" s="83" t="str">
        <f>产品服务物料清单!S56</f>
        <v>采购合同</v>
      </c>
    </row>
    <row r="57" spans="1:29" ht="14.1" customHeight="1" x14ac:dyDescent="0.3">
      <c r="A57" s="83" t="str">
        <f>产品服务物料清单!J57</f>
        <v>DC08</v>
      </c>
      <c r="B57" s="83" t="str">
        <f>产品服务物料清单!L57</f>
        <v>PC</v>
      </c>
      <c r="C57" s="83">
        <f>产品服务物料清单!M57</f>
        <v>1</v>
      </c>
      <c r="D57" s="83" t="str">
        <f>产品服务物料清单!N57</f>
        <v>采购固定资产产品的运输费</v>
      </c>
      <c r="E57" s="83">
        <f>产品服务物料清单!O57</f>
        <v>0</v>
      </c>
      <c r="F57" s="83" t="str">
        <f>产品服务物料清单!P57</f>
        <v>N1</v>
      </c>
      <c r="G57" s="83" t="str">
        <f>产品服务物料清单!U57</f>
        <v>YS</v>
      </c>
      <c r="H57" s="123">
        <f>产品服务物料清单!V57</f>
        <v>0</v>
      </c>
      <c r="I57" s="83" t="str">
        <f>产品服务物料清单!X57</f>
        <v>×</v>
      </c>
      <c r="J57" s="83" t="str">
        <f>产品服务物料清单!Y57</f>
        <v>×</v>
      </c>
      <c r="K57" s="83" t="str">
        <f>产品服务物料清单!Z57</f>
        <v>×</v>
      </c>
      <c r="L57" s="83" t="str">
        <f>产品服务物料清单!AA57</f>
        <v>×</v>
      </c>
      <c r="M57" s="24" t="str">
        <f>产品服务物料清单!AB57</f>
        <v>备注栏内容：应将起运地、到达地、车种车号以及运输货物信息等内容填写在发票备注栏中</v>
      </c>
      <c r="N57" s="24">
        <f>产品服务物料清单!AC57</f>
        <v>0</v>
      </c>
      <c r="O57" s="83">
        <f>产品服务物料清单!AD57</f>
        <v>0</v>
      </c>
      <c r="P57" s="83">
        <f>产品服务物料清单!AE57</f>
        <v>0</v>
      </c>
      <c r="Q57" s="20" t="str">
        <f>产品服务物料清单!B57</f>
        <v>DC</v>
      </c>
      <c r="R57" s="20" t="str">
        <f>产品服务物料清单!A57</f>
        <v>资产采购合同</v>
      </c>
      <c r="S57" s="20">
        <f>产品服务物料清单!C57</f>
        <v>0</v>
      </c>
      <c r="T57" s="21" t="str">
        <f>产品服务物料清单!F57</f>
        <v>08</v>
      </c>
      <c r="U57" s="20" t="str">
        <f>产品服务物料清单!E57</f>
        <v>固定资产</v>
      </c>
      <c r="V57" s="22">
        <f>产品服务物料清单!H57</f>
        <v>0</v>
      </c>
      <c r="W57" s="20">
        <f>产品服务物料清单!G57</f>
        <v>0</v>
      </c>
      <c r="X57" s="20">
        <f>产品服务物料清单!I57</f>
        <v>0</v>
      </c>
      <c r="Y57" s="20" t="str">
        <f>产品服务物料清单!AQ57</f>
        <v>E:其他</v>
      </c>
      <c r="Z57" s="20" t="str">
        <f>产品服务物料清单!K57</f>
        <v>固定资产运输费</v>
      </c>
      <c r="AA57" s="24">
        <f>产品服务物料清单!Q57</f>
        <v>0.09</v>
      </c>
      <c r="AB57" s="83" t="str">
        <f>产品服务物料清单!R57</f>
        <v>运输服务（进）</v>
      </c>
      <c r="AC57" s="123" t="str">
        <f>产品服务物料清单!S57</f>
        <v>货物运输合同</v>
      </c>
    </row>
    <row r="58" spans="1:29" ht="14.1" customHeight="1" x14ac:dyDescent="0.3">
      <c r="A58" s="83" t="str">
        <f>产品服务物料清单!J58</f>
        <v>DDA00000</v>
      </c>
      <c r="B58" s="24" t="str">
        <f>产品服务物料清单!L58</f>
        <v>PC</v>
      </c>
      <c r="C58" s="83">
        <f>产品服务物料清单!M58</f>
        <v>1</v>
      </c>
      <c r="D58" s="24" t="str">
        <f>产品服务物料清单!N58</f>
        <v>参加市场相关协会缴纳的会费。</v>
      </c>
      <c r="E58" s="123" t="str">
        <f>产品服务物料清单!O58</f>
        <v>A</v>
      </c>
      <c r="F58" s="24" t="str">
        <f>产品服务物料清单!P58</f>
        <v>J0</v>
      </c>
      <c r="G58" s="83" t="str">
        <f>产品服务物料清单!U58</f>
        <v>FW</v>
      </c>
      <c r="H58" s="123" t="str">
        <f>产品服务物料清单!V58</f>
        <v>5101057000</v>
      </c>
      <c r="I58" s="83" t="str">
        <f>产品服务物料清单!X58</f>
        <v>×</v>
      </c>
      <c r="J58" s="83" t="str">
        <f>产品服务物料清单!Y58</f>
        <v>×</v>
      </c>
      <c r="K58" s="83" t="str">
        <f>产品服务物料清单!Z58</f>
        <v>×</v>
      </c>
      <c r="L58" s="83" t="str">
        <f>产品服务物料清单!AA58</f>
        <v>×</v>
      </c>
      <c r="M58" s="24">
        <f>产品服务物料清单!AB58</f>
        <v>0</v>
      </c>
      <c r="N58" s="24">
        <f>产品服务物料清单!AC58</f>
        <v>0</v>
      </c>
      <c r="O58" s="83">
        <f>产品服务物料清单!AD58</f>
        <v>0</v>
      </c>
      <c r="P58" s="83">
        <f>产品服务物料清单!AE58</f>
        <v>0</v>
      </c>
      <c r="Q58" s="20" t="str">
        <f>产品服务物料清单!B58</f>
        <v>DD</v>
      </c>
      <c r="R58" s="20" t="str">
        <f>产品服务物料清单!A58</f>
        <v>服务采购合同</v>
      </c>
      <c r="S58" s="20" t="str">
        <f>产品服务物料清单!C58</f>
        <v>A:成本中心类业务</v>
      </c>
      <c r="T58" s="21" t="str">
        <f>产品服务物料清单!F58</f>
        <v>00</v>
      </c>
      <c r="U58" s="20" t="str">
        <f>产品服务物料清单!E58</f>
        <v>增值税不相关服务</v>
      </c>
      <c r="V58" s="22" t="str">
        <f>产品服务物料清单!H58</f>
        <v>0</v>
      </c>
      <c r="W58" s="20">
        <f>产品服务物料清单!G58</f>
        <v>0</v>
      </c>
      <c r="X58" s="20" t="str">
        <f>产品服务物料清单!I58</f>
        <v>00</v>
      </c>
      <c r="Y58" s="20" t="str">
        <f>产品服务物料清单!AQ58</f>
        <v>E:其他</v>
      </c>
      <c r="Z58" s="20" t="str">
        <f>产品服务物料清单!K58</f>
        <v>成本中心-协会会费（市场类）</v>
      </c>
      <c r="AA58" s="24">
        <f>产品服务物料清单!Q58</f>
        <v>0</v>
      </c>
      <c r="AB58" s="83" t="str">
        <f>产品服务物料清单!R58</f>
        <v>进项税</v>
      </c>
      <c r="AC58" s="83" t="str">
        <f>产品服务物料清单!S58</f>
        <v>不缴纳印花税</v>
      </c>
    </row>
    <row r="59" spans="1:29" ht="14.1" customHeight="1" x14ac:dyDescent="0.3">
      <c r="A59" s="83" t="str">
        <f>产品服务物料清单!J59</f>
        <v>DDA00001</v>
      </c>
      <c r="B59" s="24" t="str">
        <f>产品服务物料清单!L59</f>
        <v>PC</v>
      </c>
      <c r="C59" s="83">
        <f>产品服务物料清单!M59</f>
        <v>1</v>
      </c>
      <c r="D59" s="24" t="str">
        <f>产品服务物料清单!N59</f>
        <v>办理知识产权申请，国家知识产权局收取的费用，包括申请费、年费、超项费、授权办登费、变更费等所有官方费用。</v>
      </c>
      <c r="E59" s="123" t="str">
        <f>产品服务物料清单!O59</f>
        <v>A</v>
      </c>
      <c r="F59" s="83" t="str">
        <f>产品服务物料清单!P59</f>
        <v>J0</v>
      </c>
      <c r="G59" s="83" t="str">
        <f>产品服务物料清单!U59</f>
        <v>FW</v>
      </c>
      <c r="H59" s="123" t="str">
        <f>产品服务物料清单!V59</f>
        <v>5101039099</v>
      </c>
      <c r="I59" s="83" t="str">
        <f>产品服务物料清单!X59</f>
        <v>×</v>
      </c>
      <c r="J59" s="83" t="str">
        <f>产品服务物料清单!Y59</f>
        <v>×</v>
      </c>
      <c r="K59" s="83" t="str">
        <f>产品服务物料清单!Z59</f>
        <v>×</v>
      </c>
      <c r="L59" s="83" t="str">
        <f>产品服务物料清单!AA59</f>
        <v>×</v>
      </c>
      <c r="M59" s="24">
        <f>产品服务物料清单!AB59</f>
        <v>0</v>
      </c>
      <c r="N59" s="24">
        <f>产品服务物料清单!AC59</f>
        <v>0</v>
      </c>
      <c r="O59" s="83">
        <f>产品服务物料清单!AD59</f>
        <v>0</v>
      </c>
      <c r="P59" s="83" t="str">
        <f>产品服务物料清单!AE59</f>
        <v>X</v>
      </c>
      <c r="Q59" s="20" t="str">
        <f>产品服务物料清单!B59</f>
        <v>DD</v>
      </c>
      <c r="R59" s="20" t="str">
        <f>产品服务物料清单!A59</f>
        <v>服务采购合同</v>
      </c>
      <c r="S59" s="20" t="str">
        <f>产品服务物料清单!C59</f>
        <v>A:成本中心类业务</v>
      </c>
      <c r="T59" s="21" t="str">
        <f>产品服务物料清单!F59</f>
        <v>00</v>
      </c>
      <c r="U59" s="20" t="str">
        <f>产品服务物料清单!E59</f>
        <v>增值税不相关服务</v>
      </c>
      <c r="V59" s="22" t="str">
        <f>产品服务物料清单!H59</f>
        <v>0</v>
      </c>
      <c r="W59" s="20">
        <f>产品服务物料清单!G59</f>
        <v>0</v>
      </c>
      <c r="X59" s="20" t="str">
        <f>产品服务物料清单!I59</f>
        <v>01</v>
      </c>
      <c r="Y59" s="20" t="str">
        <f>产品服务物料清单!AQ59</f>
        <v>B:专利类</v>
      </c>
      <c r="Z59" s="20" t="str">
        <f>产品服务物料清单!K59</f>
        <v>成本中心-知识产权申请</v>
      </c>
      <c r="AA59" s="24">
        <f>产品服务物料清单!Q59</f>
        <v>0</v>
      </c>
      <c r="AB59" s="83" t="str">
        <f>产品服务物料清单!R59</f>
        <v>进项税</v>
      </c>
      <c r="AC59" s="83" t="str">
        <f>产品服务物料清单!S59</f>
        <v>不缴纳印花税</v>
      </c>
    </row>
    <row r="60" spans="1:29" ht="14.1" customHeight="1" x14ac:dyDescent="0.3">
      <c r="A60" s="83" t="str">
        <f>产品服务物料清单!J60</f>
        <v>DDA00002</v>
      </c>
      <c r="B60" s="24" t="str">
        <f>产品服务物料清单!L60</f>
        <v>PC</v>
      </c>
      <c r="C60" s="83">
        <f>产品服务物料清单!M60</f>
        <v>1</v>
      </c>
      <c r="D60" s="24" t="str">
        <f>产品服务物料清单!N60</f>
        <v>国家知识产权局收取的费用，包括申请费、年费、超项费、授权办登费、变更费等所有官方费用及其代办费。费用由成本中心承担。</v>
      </c>
      <c r="E60" s="123" t="str">
        <f>产品服务物料清单!O60</f>
        <v>A</v>
      </c>
      <c r="F60" s="24" t="str">
        <f>产品服务物料清单!P60</f>
        <v>J0</v>
      </c>
      <c r="G60" s="83" t="str">
        <f>产品服务物料清单!U60</f>
        <v>FW</v>
      </c>
      <c r="H60" s="123" t="str">
        <f>产品服务物料清单!V60</f>
        <v>5101011000</v>
      </c>
      <c r="I60" s="83" t="str">
        <f>产品服务物料清单!X60</f>
        <v>×</v>
      </c>
      <c r="J60" s="83" t="str">
        <f>产品服务物料清单!Y60</f>
        <v>×</v>
      </c>
      <c r="K60" s="83" t="str">
        <f>产品服务物料清单!Z60</f>
        <v>×</v>
      </c>
      <c r="L60" s="83" t="str">
        <f>产品服务物料清单!AA60</f>
        <v>×</v>
      </c>
      <c r="M60" s="24">
        <f>产品服务物料清单!AB60</f>
        <v>0</v>
      </c>
      <c r="N60" s="24">
        <f>产品服务物料清单!AC60</f>
        <v>0</v>
      </c>
      <c r="O60" s="83">
        <f>产品服务物料清单!AD60</f>
        <v>0</v>
      </c>
      <c r="P60" s="83">
        <f>产品服务物料清单!AE60</f>
        <v>0</v>
      </c>
      <c r="Q60" s="20" t="str">
        <f>产品服务物料清单!B60</f>
        <v>DD</v>
      </c>
      <c r="R60" s="20" t="str">
        <f>产品服务物料清单!A60</f>
        <v>服务采购合同</v>
      </c>
      <c r="S60" s="20" t="str">
        <f>产品服务物料清单!C60</f>
        <v>A:成本中心类业务</v>
      </c>
      <c r="T60" s="21" t="str">
        <f>产品服务物料清单!F60</f>
        <v>00</v>
      </c>
      <c r="U60" s="20" t="str">
        <f>产品服务物料清单!E60</f>
        <v>增值税不相关服务</v>
      </c>
      <c r="V60" s="22" t="str">
        <f>产品服务物料清单!H60</f>
        <v>0</v>
      </c>
      <c r="W60" s="20">
        <f>产品服务物料清单!G60</f>
        <v>0</v>
      </c>
      <c r="X60" s="20" t="str">
        <f>产品服务物料清单!I60</f>
        <v>02</v>
      </c>
      <c r="Y60" s="20" t="str">
        <f>产品服务物料清单!AQ60</f>
        <v>E:其他</v>
      </c>
      <c r="Z60" s="20" t="str">
        <f>产品服务物料清单!K60</f>
        <v>成本中心-知识产权官费</v>
      </c>
      <c r="AA60" s="24">
        <f>产品服务物料清单!Q60</f>
        <v>0</v>
      </c>
      <c r="AB60" s="83" t="str">
        <f>产品服务物料清单!R60</f>
        <v>进项税</v>
      </c>
      <c r="AC60" s="83" t="str">
        <f>产品服务物料清单!S60</f>
        <v>不缴纳印花税</v>
      </c>
    </row>
    <row r="61" spans="1:29" ht="14.1" customHeight="1" x14ac:dyDescent="0.3">
      <c r="A61" s="83" t="str">
        <f>产品服务物料清单!J61</f>
        <v>DDA00003</v>
      </c>
      <c r="B61" s="24" t="str">
        <f>产品服务物料清单!L61</f>
        <v>PC</v>
      </c>
      <c r="C61" s="83">
        <f>产品服务物料清单!M61</f>
        <v>1</v>
      </c>
      <c r="D61" s="24" t="str">
        <f>产品服务物料清单!N61</f>
        <v>参加质量相关协会缴纳的会费。</v>
      </c>
      <c r="E61" s="123" t="str">
        <f>产品服务物料清单!O61</f>
        <v>A</v>
      </c>
      <c r="F61" s="24" t="str">
        <f>产品服务物料清单!P61</f>
        <v>J0</v>
      </c>
      <c r="G61" s="83" t="str">
        <f>产品服务物料清单!U61</f>
        <v>FW</v>
      </c>
      <c r="H61" s="83" t="str">
        <f>产品服务物料清单!V61</f>
        <v>5101057000</v>
      </c>
      <c r="I61" s="83" t="str">
        <f>产品服务物料清单!X61</f>
        <v>×</v>
      </c>
      <c r="J61" s="83" t="str">
        <f>产品服务物料清单!Y61</f>
        <v>×</v>
      </c>
      <c r="K61" s="83" t="str">
        <f>产品服务物料清单!Z61</f>
        <v>×</v>
      </c>
      <c r="L61" s="83" t="str">
        <f>产品服务物料清单!AA61</f>
        <v>×</v>
      </c>
      <c r="M61" s="83">
        <f>产品服务物料清单!AB61</f>
        <v>0</v>
      </c>
      <c r="N61" s="83">
        <f>产品服务物料清单!AC61</f>
        <v>0</v>
      </c>
      <c r="O61" s="83">
        <f>产品服务物料清单!AD61</f>
        <v>0</v>
      </c>
      <c r="P61" s="83">
        <f>产品服务物料清单!AE61</f>
        <v>0</v>
      </c>
      <c r="Q61" s="20" t="str">
        <f>产品服务物料清单!B61</f>
        <v>DD</v>
      </c>
      <c r="R61" s="20" t="str">
        <f>产品服务物料清单!A61</f>
        <v>服务采购合同</v>
      </c>
      <c r="S61" s="20" t="str">
        <f>产品服务物料清单!C61</f>
        <v>A:成本中心类业务</v>
      </c>
      <c r="T61" s="21" t="str">
        <f>产品服务物料清单!F61</f>
        <v>00</v>
      </c>
      <c r="U61" s="20" t="str">
        <f>产品服务物料清单!E61</f>
        <v>增值税不相关服务</v>
      </c>
      <c r="V61" s="22" t="str">
        <f>产品服务物料清单!H61</f>
        <v>0</v>
      </c>
      <c r="W61" s="20">
        <f>产品服务物料清单!G61</f>
        <v>0</v>
      </c>
      <c r="X61" s="20" t="str">
        <f>产品服务物料清单!I61</f>
        <v>03</v>
      </c>
      <c r="Y61" s="20" t="str">
        <f>产品服务物料清单!AQ61</f>
        <v>E:其他</v>
      </c>
      <c r="Z61" s="20" t="str">
        <f>产品服务物料清单!K61</f>
        <v>成本中心-协会会费（质量类）</v>
      </c>
      <c r="AA61" s="24">
        <f>产品服务物料清单!Q61</f>
        <v>0</v>
      </c>
      <c r="AB61" s="83" t="str">
        <f>产品服务物料清单!R61</f>
        <v>进项税</v>
      </c>
      <c r="AC61" s="83" t="str">
        <f>产品服务物料清单!S61</f>
        <v>不缴纳印花税</v>
      </c>
    </row>
    <row r="62" spans="1:29" ht="14.1" customHeight="1" x14ac:dyDescent="0.3">
      <c r="A62" s="83" t="str">
        <f>产品服务物料清单!J62</f>
        <v>DDA00101</v>
      </c>
      <c r="B62" s="83" t="str">
        <f>产品服务物料清单!L62</f>
        <v>PC</v>
      </c>
      <c r="C62" s="83">
        <f>产品服务物料清单!M62</f>
        <v>1</v>
      </c>
      <c r="D62" s="83" t="str">
        <f>产品服务物料清单!N62</f>
        <v>生产制造用设备、工装、模具等的调试费。</v>
      </c>
      <c r="E62" s="123" t="str">
        <f>产品服务物料清单!O62</f>
        <v>A</v>
      </c>
      <c r="F62" s="83" t="str">
        <f>产品服务物料清单!P62</f>
        <v>D0</v>
      </c>
      <c r="G62" s="83" t="str">
        <f>产品服务物料清单!U62</f>
        <v>FW</v>
      </c>
      <c r="H62" s="123" t="str">
        <f>产品服务物料清单!V62</f>
        <v>5101019000</v>
      </c>
      <c r="I62" s="83" t="str">
        <f>产品服务物料清单!X62</f>
        <v>×</v>
      </c>
      <c r="J62" s="83" t="str">
        <f>产品服务物料清单!Y62</f>
        <v>×</v>
      </c>
      <c r="K62" s="83" t="str">
        <f>产品服务物料清单!Z62</f>
        <v>×</v>
      </c>
      <c r="L62" s="83" t="str">
        <f>产品服务物料清单!AA62</f>
        <v>×</v>
      </c>
      <c r="M62" s="24">
        <f>产品服务物料清单!AB62</f>
        <v>0</v>
      </c>
      <c r="N62" s="24">
        <f>产品服务物料清单!AC62</f>
        <v>0</v>
      </c>
      <c r="O62" s="83">
        <f>产品服务物料清单!AD62</f>
        <v>0</v>
      </c>
      <c r="P62" s="83">
        <f>产品服务物料清单!AE62</f>
        <v>0</v>
      </c>
      <c r="Q62" s="20" t="str">
        <f>产品服务物料清单!B62</f>
        <v>DD</v>
      </c>
      <c r="R62" s="20" t="str">
        <f>产品服务物料清单!A62</f>
        <v>服务采购合同</v>
      </c>
      <c r="S62" s="20" t="str">
        <f>产品服务物料清单!C62</f>
        <v>A:成本中心类业务</v>
      </c>
      <c r="T62" s="21" t="str">
        <f>产品服务物料清单!F62</f>
        <v>00</v>
      </c>
      <c r="U62" s="20" t="str">
        <f>产品服务物料清单!E62</f>
        <v>其他服务</v>
      </c>
      <c r="V62" s="22">
        <f>产品服务物料清单!H62</f>
        <v>1</v>
      </c>
      <c r="W62" s="20" t="str">
        <f>产品服务物料清单!G62</f>
        <v>其他现代服务</v>
      </c>
      <c r="X62" s="20" t="str">
        <f>产品服务物料清单!I62</f>
        <v>01</v>
      </c>
      <c r="Y62" s="20" t="str">
        <f>产品服务物料清单!AQ62</f>
        <v>E:其他</v>
      </c>
      <c r="Z62" s="20" t="str">
        <f>产品服务物料清单!K62</f>
        <v>成本中心-设备调试费</v>
      </c>
      <c r="AA62" s="24">
        <f>产品服务物料清单!Q62</f>
        <v>0.06</v>
      </c>
      <c r="AB62" s="83" t="str">
        <f>产品服务物料清单!R62</f>
        <v>其他</v>
      </c>
      <c r="AC62" s="123" t="str">
        <f>产品服务物料清单!S62</f>
        <v>不缴纳印花税</v>
      </c>
    </row>
    <row r="63" spans="1:29" ht="14.1" customHeight="1" x14ac:dyDescent="0.3">
      <c r="A63" s="83" t="str">
        <f>产品服务物料清单!J63</f>
        <v>DDA01101</v>
      </c>
      <c r="B63" s="24" t="str">
        <f>产品服务物料清单!L63</f>
        <v>PC</v>
      </c>
      <c r="C63" s="83">
        <f>产品服务物料清单!M63</f>
        <v>1</v>
      </c>
      <c r="D63" s="24" t="str">
        <f>产品服务物料清单!N63</f>
        <v>指采购叶片、叶片转储发生的、通过铁路运输或其他陆路运输等方式进行的运输服务。</v>
      </c>
      <c r="E63" s="123" t="str">
        <f>产品服务物料清单!O63</f>
        <v>A</v>
      </c>
      <c r="F63" s="83" t="str">
        <f>产品服务物料清单!P63</f>
        <v>N1</v>
      </c>
      <c r="G63" s="83" t="str">
        <f>产品服务物料清单!U63</f>
        <v>YS</v>
      </c>
      <c r="H63" s="123" t="str">
        <f>产品服务物料清单!V63</f>
        <v>5101015000</v>
      </c>
      <c r="I63" s="83" t="str">
        <f>产品服务物料清单!X63</f>
        <v>×</v>
      </c>
      <c r="J63" s="83" t="str">
        <f>产品服务物料清单!Y63</f>
        <v>×</v>
      </c>
      <c r="K63" s="83" t="str">
        <f>产品服务物料清单!Z63</f>
        <v>×</v>
      </c>
      <c r="L63" s="83" t="str">
        <f>产品服务物料清单!AA63</f>
        <v>×</v>
      </c>
      <c r="M63" s="24" t="str">
        <f>产品服务物料清单!AB63</f>
        <v>备注栏内容：应将起运地、到达地、车种车号以及运输货物信息等内容填写在发票备注栏中</v>
      </c>
      <c r="N63" s="24">
        <f>产品服务物料清单!AC63</f>
        <v>0</v>
      </c>
      <c r="O63" s="83">
        <f>产品服务物料清单!AD63</f>
        <v>0</v>
      </c>
      <c r="P63" s="83">
        <f>产品服务物料清单!AE63</f>
        <v>0</v>
      </c>
      <c r="Q63" s="20" t="str">
        <f>产品服务物料清单!B63</f>
        <v>DD</v>
      </c>
      <c r="R63" s="20" t="str">
        <f>产品服务物料清单!A63</f>
        <v>服务采购合同</v>
      </c>
      <c r="S63" s="20" t="str">
        <f>产品服务物料清单!C63</f>
        <v>A:成本中心类业务</v>
      </c>
      <c r="T63" s="21" t="str">
        <f>产品服务物料清单!F63</f>
        <v>01</v>
      </c>
      <c r="U63" s="20" t="str">
        <f>产品服务物料清单!E63</f>
        <v>交通运输服务</v>
      </c>
      <c r="V63" s="22">
        <f>产品服务物料清单!H63</f>
        <v>1</v>
      </c>
      <c r="W63" s="20" t="str">
        <f>产品服务物料清单!G63</f>
        <v>陆路运输服务</v>
      </c>
      <c r="X63" s="20" t="str">
        <f>产品服务物料清单!I63</f>
        <v>01</v>
      </c>
      <c r="Y63" s="20" t="str">
        <f>产品服务物料清单!AQ63</f>
        <v>E:其他</v>
      </c>
      <c r="Z63" s="20" t="str">
        <f>产品服务物料清单!K63</f>
        <v>成本中心-陆路运输-转储/采购叶片</v>
      </c>
      <c r="AA63" s="24">
        <f>产品服务物料清单!Q63</f>
        <v>0.09</v>
      </c>
      <c r="AB63" s="83" t="str">
        <f>产品服务物料清单!R63</f>
        <v>运输服务（进）</v>
      </c>
      <c r="AC63" s="83" t="str">
        <f>产品服务物料清单!S63</f>
        <v>货物运输合同</v>
      </c>
    </row>
    <row r="64" spans="1:29" ht="14.1" customHeight="1" x14ac:dyDescent="0.3">
      <c r="A64" s="83" t="str">
        <f>产品服务物料清单!J64</f>
        <v>DDA01102</v>
      </c>
      <c r="B64" s="24" t="str">
        <f>产品服务物料清单!L64</f>
        <v>PC</v>
      </c>
      <c r="C64" s="83">
        <f>产品服务物料清单!M64</f>
        <v>1</v>
      </c>
      <c r="D64" s="24" t="str">
        <f>产品服务物料清单!N64</f>
        <v>指通过铁路运输或其他陆路运输等方式进行的设备、工装运输服务。</v>
      </c>
      <c r="E64" s="123" t="str">
        <f>产品服务物料清单!O64</f>
        <v>A</v>
      </c>
      <c r="F64" s="83" t="str">
        <f>产品服务物料清单!P64</f>
        <v>N1</v>
      </c>
      <c r="G64" s="83" t="str">
        <f>产品服务物料清单!U64</f>
        <v>YS</v>
      </c>
      <c r="H64" s="123" t="str">
        <f>产品服务物料清单!V64</f>
        <v>5101015000</v>
      </c>
      <c r="I64" s="83" t="str">
        <f>产品服务物料清单!X64</f>
        <v>×</v>
      </c>
      <c r="J64" s="83" t="str">
        <f>产品服务物料清单!Y64</f>
        <v>×</v>
      </c>
      <c r="K64" s="83" t="str">
        <f>产品服务物料清单!Z64</f>
        <v>×</v>
      </c>
      <c r="L64" s="83" t="str">
        <f>产品服务物料清单!AA64</f>
        <v>×</v>
      </c>
      <c r="M64" s="24" t="str">
        <f>产品服务物料清单!AB64</f>
        <v>备注栏内容：应将起运地、到达地、车种车号以及运输货物信息等内容填写在发票备注栏中</v>
      </c>
      <c r="N64" s="24">
        <f>产品服务物料清单!AC64</f>
        <v>0</v>
      </c>
      <c r="O64" s="83">
        <f>产品服务物料清单!AD64</f>
        <v>0</v>
      </c>
      <c r="P64" s="83">
        <f>产品服务物料清单!AE64</f>
        <v>0</v>
      </c>
      <c r="Q64" s="20" t="str">
        <f>产品服务物料清单!B64</f>
        <v>DD</v>
      </c>
      <c r="R64" s="20" t="str">
        <f>产品服务物料清单!A64</f>
        <v>服务采购合同</v>
      </c>
      <c r="S64" s="20" t="str">
        <f>产品服务物料清单!C64</f>
        <v>A:成本中心类业务</v>
      </c>
      <c r="T64" s="21" t="str">
        <f>产品服务物料清单!F64</f>
        <v>01</v>
      </c>
      <c r="U64" s="20" t="str">
        <f>产品服务物料清单!E64</f>
        <v>交通运输服务</v>
      </c>
      <c r="V64" s="22">
        <f>产品服务物料清单!H64</f>
        <v>1</v>
      </c>
      <c r="W64" s="20" t="str">
        <f>产品服务物料清单!G64</f>
        <v>陆路运输服务</v>
      </c>
      <c r="X64" s="20" t="str">
        <f>产品服务物料清单!I64</f>
        <v>02</v>
      </c>
      <c r="Y64" s="20" t="str">
        <f>产品服务物料清单!AQ64</f>
        <v>E:其他</v>
      </c>
      <c r="Z64" s="20" t="str">
        <f>产品服务物料清单!K64</f>
        <v>成本中心-陆路运输-设备工装</v>
      </c>
      <c r="AA64" s="24">
        <f>产品服务物料清单!Q64</f>
        <v>0.09</v>
      </c>
      <c r="AB64" s="83" t="str">
        <f>产品服务物料清单!R64</f>
        <v>运输服务（进）</v>
      </c>
      <c r="AC64" s="83" t="str">
        <f>产品服务物料清单!S64</f>
        <v>货物运输合同</v>
      </c>
    </row>
    <row r="65" spans="1:29" ht="14.1" customHeight="1" x14ac:dyDescent="0.3">
      <c r="A65" s="83" t="str">
        <f>产品服务物料清单!J65</f>
        <v>DDA01103</v>
      </c>
      <c r="B65" s="24" t="str">
        <f>产品服务物料清单!L65</f>
        <v>PC</v>
      </c>
      <c r="C65" s="83">
        <f>产品服务物料清单!M65</f>
        <v>1</v>
      </c>
      <c r="D65" s="24" t="str">
        <f>产品服务物料清单!N65</f>
        <v>指接送员工上下班班车的通勤费用</v>
      </c>
      <c r="E65" s="123" t="str">
        <f>产品服务物料清单!O65</f>
        <v>A</v>
      </c>
      <c r="F65" s="83" t="str">
        <f>产品服务物料清单!P65</f>
        <v>N1</v>
      </c>
      <c r="G65" s="83" t="str">
        <f>产品服务物料清单!U65</f>
        <v>YS</v>
      </c>
      <c r="H65" s="123" t="str">
        <f>产品服务物料清单!V65</f>
        <v>2211089900</v>
      </c>
      <c r="I65" s="83" t="str">
        <f>产品服务物料清单!X65</f>
        <v>×</v>
      </c>
      <c r="J65" s="83" t="str">
        <f>产品服务物料清单!Y65</f>
        <v>×</v>
      </c>
      <c r="K65" s="83" t="str">
        <f>产品服务物料清单!Z65</f>
        <v>×</v>
      </c>
      <c r="L65" s="83" t="str">
        <f>产品服务物料清单!AA65</f>
        <v>×</v>
      </c>
      <c r="M65" s="24" t="str">
        <f>产品服务物料清单!AB65</f>
        <v>备注栏内容：应将起运地、到达地、车种车号以及运输货物信息等内容填写在发票备注栏中</v>
      </c>
      <c r="N65" s="24">
        <f>产品服务物料清单!AC65</f>
        <v>0</v>
      </c>
      <c r="O65" s="83">
        <f>产品服务物料清单!AD65</f>
        <v>0</v>
      </c>
      <c r="P65" s="83">
        <f>产品服务物料清单!AE65</f>
        <v>0</v>
      </c>
      <c r="Q65" s="20" t="str">
        <f>产品服务物料清单!B65</f>
        <v>DD</v>
      </c>
      <c r="R65" s="20" t="str">
        <f>产品服务物料清单!A65</f>
        <v>服务采购合同</v>
      </c>
      <c r="S65" s="20" t="str">
        <f>产品服务物料清单!C65</f>
        <v>A:成本中心类业务</v>
      </c>
      <c r="T65" s="21" t="str">
        <f>产品服务物料清单!F65</f>
        <v>01</v>
      </c>
      <c r="U65" s="20" t="str">
        <f>产品服务物料清单!E65</f>
        <v>交通运输服务</v>
      </c>
      <c r="V65" s="22">
        <f>产品服务物料清单!H65</f>
        <v>1</v>
      </c>
      <c r="W65" s="20" t="str">
        <f>产品服务物料清单!G65</f>
        <v>陆路运输服务</v>
      </c>
      <c r="X65" s="20" t="str">
        <f>产品服务物料清单!I65</f>
        <v>03</v>
      </c>
      <c r="Y65" s="20" t="str">
        <f>产品服务物料清单!AQ65</f>
        <v>E:其他</v>
      </c>
      <c r="Z65" s="20" t="str">
        <f>产品服务物料清单!K65</f>
        <v>成本中心-通勤车</v>
      </c>
      <c r="AA65" s="24">
        <f>产品服务物料清单!Q65</f>
        <v>0.09</v>
      </c>
      <c r="AB65" s="83" t="str">
        <f>产品服务物料清单!R65</f>
        <v>运输服务（进）</v>
      </c>
      <c r="AC65" s="83" t="str">
        <f>产品服务物料清单!S65</f>
        <v>货物运输合同</v>
      </c>
    </row>
    <row r="66" spans="1:29" ht="14.1" customHeight="1" x14ac:dyDescent="0.3">
      <c r="A66" s="83" t="str">
        <f>产品服务物料清单!J66</f>
        <v>DDA01104</v>
      </c>
      <c r="B66" s="24" t="str">
        <f>产品服务物料清单!L66</f>
        <v>PC</v>
      </c>
      <c r="C66" s="83">
        <f>产品服务物料清单!M66</f>
        <v>1</v>
      </c>
      <c r="D66" s="24" t="str">
        <f>产品服务物料清单!N66</f>
        <v>指通过铁路运输或其他陆路运输等方式在公司与风场之间运输支架。</v>
      </c>
      <c r="E66" s="123" t="str">
        <f>产品服务物料清单!O66</f>
        <v>A</v>
      </c>
      <c r="F66" s="83" t="str">
        <f>产品服务物料清单!P66</f>
        <v>N1</v>
      </c>
      <c r="G66" s="83" t="str">
        <f>产品服务物料清单!U66</f>
        <v>YS</v>
      </c>
      <c r="H66" s="123" t="str">
        <f>产品服务物料清单!V66</f>
        <v>5101015000</v>
      </c>
      <c r="I66" s="83" t="str">
        <f>产品服务物料清单!X66</f>
        <v>×</v>
      </c>
      <c r="J66" s="83" t="str">
        <f>产品服务物料清单!Y66</f>
        <v>×</v>
      </c>
      <c r="K66" s="83" t="str">
        <f>产品服务物料清单!Z66</f>
        <v>×</v>
      </c>
      <c r="L66" s="83" t="str">
        <f>产品服务物料清单!AA66</f>
        <v>×</v>
      </c>
      <c r="M66" s="24" t="str">
        <f>产品服务物料清单!AB66</f>
        <v>备注栏内容：应将起运地、到达地、车种车号以及运输货物信息等内容填写在发票备注栏中</v>
      </c>
      <c r="N66" s="24">
        <f>产品服务物料清单!AC66</f>
        <v>0</v>
      </c>
      <c r="O66" s="83">
        <f>产品服务物料清单!AD66</f>
        <v>0</v>
      </c>
      <c r="P66" s="83">
        <f>产品服务物料清单!AE66</f>
        <v>0</v>
      </c>
      <c r="Q66" s="20" t="str">
        <f>产品服务物料清单!B66</f>
        <v>DD</v>
      </c>
      <c r="R66" s="20" t="str">
        <f>产品服务物料清单!A66</f>
        <v>服务采购合同</v>
      </c>
      <c r="S66" s="20" t="str">
        <f>产品服务物料清单!C66</f>
        <v>A:成本中心类业务</v>
      </c>
      <c r="T66" s="21" t="str">
        <f>产品服务物料清单!F66</f>
        <v>01</v>
      </c>
      <c r="U66" s="20" t="str">
        <f>产品服务物料清单!E66</f>
        <v>交通运输服务</v>
      </c>
      <c r="V66" s="22">
        <f>产品服务物料清单!H66</f>
        <v>1</v>
      </c>
      <c r="W66" s="20" t="str">
        <f>产品服务物料清单!G66</f>
        <v>陆路运输服务</v>
      </c>
      <c r="X66" s="20" t="str">
        <f>产品服务物料清单!I66</f>
        <v>04</v>
      </c>
      <c r="Y66" s="20" t="str">
        <f>产品服务物料清单!AQ66</f>
        <v>E:其他</v>
      </c>
      <c r="Z66" s="20" t="str">
        <f>产品服务物料清单!K66</f>
        <v>成本中心-陆路运输-支架往返风场</v>
      </c>
      <c r="AA66" s="24">
        <f>产品服务物料清单!Q66</f>
        <v>0.09</v>
      </c>
      <c r="AB66" s="83" t="str">
        <f>产品服务物料清单!R66</f>
        <v>运输服务（进）</v>
      </c>
      <c r="AC66" s="83" t="str">
        <f>产品服务物料清单!S66</f>
        <v>货物运输合同</v>
      </c>
    </row>
    <row r="67" spans="1:29" ht="14.1" customHeight="1" x14ac:dyDescent="0.3">
      <c r="A67" s="83" t="str">
        <f>产品服务物料清单!J67</f>
        <v>DDA01105</v>
      </c>
      <c r="B67" s="24" t="str">
        <f>产品服务物料清单!L67</f>
        <v>PC</v>
      </c>
      <c r="C67" s="83">
        <f>产品服务物料清单!M67</f>
        <v>1</v>
      </c>
      <c r="D67" s="24" t="str">
        <f>产品服务物料清单!N67</f>
        <v>指租车含司机的服务，如滴滴打车、接待活动使用含司机的车辆等。</v>
      </c>
      <c r="E67" s="123" t="str">
        <f>产品服务物料清单!O67</f>
        <v>A</v>
      </c>
      <c r="F67" s="83" t="str">
        <f>产品服务物料清单!P67</f>
        <v>N1</v>
      </c>
      <c r="G67" s="83" t="str">
        <f>产品服务物料清单!U67</f>
        <v>YS</v>
      </c>
      <c r="H67" s="83" t="str">
        <f>产品服务物料清单!V67</f>
        <v>5101035000</v>
      </c>
      <c r="I67" s="83" t="str">
        <f>产品服务物料清单!X67</f>
        <v>×</v>
      </c>
      <c r="J67" s="83" t="str">
        <f>产品服务物料清单!Y67</f>
        <v>×</v>
      </c>
      <c r="K67" s="83" t="str">
        <f>产品服务物料清单!Z67</f>
        <v>×</v>
      </c>
      <c r="L67" s="83" t="str">
        <f>产品服务物料清单!AA67</f>
        <v>×</v>
      </c>
      <c r="M67" s="24" t="str">
        <f>产品服务物料清单!AB67</f>
        <v>备注栏内容：应将起运地、到达地、车种车号以及运输货物信息等内容填写在发票备注栏中</v>
      </c>
      <c r="N67" s="83">
        <f>产品服务物料清单!AC67</f>
        <v>0</v>
      </c>
      <c r="O67" s="83">
        <f>产品服务物料清单!AD67</f>
        <v>0</v>
      </c>
      <c r="P67" s="83">
        <f>产品服务物料清单!AE67</f>
        <v>0</v>
      </c>
      <c r="Q67" s="20" t="str">
        <f>产品服务物料清单!B67</f>
        <v>DD</v>
      </c>
      <c r="R67" s="20" t="str">
        <f>产品服务物料清单!A67</f>
        <v>服务采购合同</v>
      </c>
      <c r="S67" s="20" t="str">
        <f>产品服务物料清单!C67</f>
        <v>A:成本中心类业务</v>
      </c>
      <c r="T67" s="21" t="str">
        <f>产品服务物料清单!F67</f>
        <v>01</v>
      </c>
      <c r="U67" s="20" t="str">
        <f>产品服务物料清单!E67</f>
        <v>交通运输服务</v>
      </c>
      <c r="V67" s="22">
        <f>产品服务物料清单!H67</f>
        <v>1</v>
      </c>
      <c r="W67" s="20" t="str">
        <f>产品服务物料清单!G67</f>
        <v>陆路运输服务</v>
      </c>
      <c r="X67" s="20" t="str">
        <f>产品服务物料清单!I67</f>
        <v>05</v>
      </c>
      <c r="Y67" s="20" t="str">
        <f>产品服务物料清单!AQ67</f>
        <v>E:其他</v>
      </c>
      <c r="Z67" s="20" t="str">
        <f>产品服务物料清单!K67</f>
        <v>成本中心-陆路运输-旅客运输</v>
      </c>
      <c r="AA67" s="24">
        <f>产品服务物料清单!Q67</f>
        <v>0.09</v>
      </c>
      <c r="AB67" s="83" t="str">
        <f>产品服务物料清单!R67</f>
        <v>运输服务（进）</v>
      </c>
      <c r="AC67" s="83" t="str">
        <f>产品服务物料清单!S67</f>
        <v>货物运输合同</v>
      </c>
    </row>
    <row r="68" spans="1:29" ht="14.1" customHeight="1" x14ac:dyDescent="0.3">
      <c r="A68" s="83" t="str">
        <f>产品服务物料清单!J68</f>
        <v>DDA01106</v>
      </c>
      <c r="B68" s="83" t="str">
        <f>产品服务物料清单!L68</f>
        <v>PC</v>
      </c>
      <c r="C68" s="83">
        <f>产品服务物料清单!M68</f>
        <v>1</v>
      </c>
      <c r="D68" s="83" t="str">
        <f>产品服务物料清单!N68</f>
        <v>指采购材料发生的、通过铁路运输或其他陆路运输等方式进行的运输服务。</v>
      </c>
      <c r="E68" s="123" t="str">
        <f>产品服务物料清单!O68</f>
        <v>A</v>
      </c>
      <c r="F68" s="83" t="str">
        <f>产品服务物料清单!P68</f>
        <v>N1</v>
      </c>
      <c r="G68" s="83" t="str">
        <f>产品服务物料清单!U68</f>
        <v>YS</v>
      </c>
      <c r="H68" s="123" t="str">
        <f>产品服务物料清单!V68</f>
        <v>5101015000</v>
      </c>
      <c r="I68" s="83" t="str">
        <f>产品服务物料清单!X68</f>
        <v>×</v>
      </c>
      <c r="J68" s="83" t="str">
        <f>产品服务物料清单!Y68</f>
        <v>×</v>
      </c>
      <c r="K68" s="83" t="str">
        <f>产品服务物料清单!Z68</f>
        <v>×</v>
      </c>
      <c r="L68" s="83" t="str">
        <f>产品服务物料清单!AA68</f>
        <v>×</v>
      </c>
      <c r="M68" s="24" t="str">
        <f>产品服务物料清单!AB68</f>
        <v>备注栏内容：应将起运地、到达地、车种车号以及运输货物信息等内容填写在发票备注栏中</v>
      </c>
      <c r="N68" s="24">
        <f>产品服务物料清单!AC68</f>
        <v>0</v>
      </c>
      <c r="O68" s="83">
        <f>产品服务物料清单!AD68</f>
        <v>0</v>
      </c>
      <c r="P68" s="83">
        <f>产品服务物料清单!AE68</f>
        <v>0</v>
      </c>
      <c r="Q68" s="20" t="str">
        <f>产品服务物料清单!B68</f>
        <v>DD</v>
      </c>
      <c r="R68" s="20" t="str">
        <f>产品服务物料清单!A68</f>
        <v>服务采购合同</v>
      </c>
      <c r="S68" s="20" t="str">
        <f>产品服务物料清单!C68</f>
        <v>A:成本中心类业务</v>
      </c>
      <c r="T68" s="21" t="str">
        <f>产品服务物料清单!F68</f>
        <v>01</v>
      </c>
      <c r="U68" s="20" t="str">
        <f>产品服务物料清单!E68</f>
        <v>交通运输服务</v>
      </c>
      <c r="V68" s="22">
        <f>产品服务物料清单!H68</f>
        <v>1</v>
      </c>
      <c r="W68" s="20" t="str">
        <f>产品服务物料清单!G68</f>
        <v>陆路运输服务</v>
      </c>
      <c r="X68" s="20" t="str">
        <f>产品服务物料清单!I68</f>
        <v>06</v>
      </c>
      <c r="Y68" s="20" t="str">
        <f>产品服务物料清单!AQ68</f>
        <v>E:其他</v>
      </c>
      <c r="Z68" s="20" t="str">
        <f>产品服务物料清单!K68</f>
        <v>成本中心-陆路运输-材料</v>
      </c>
      <c r="AA68" s="24">
        <f>产品服务物料清单!Q68</f>
        <v>0.09</v>
      </c>
      <c r="AB68" s="83" t="str">
        <f>产品服务物料清单!R68</f>
        <v>运输服务（进）</v>
      </c>
      <c r="AC68" s="123" t="str">
        <f>产品服务物料清单!S68</f>
        <v>货物运输合同</v>
      </c>
    </row>
    <row r="69" spans="1:29" ht="14.1" customHeight="1" x14ac:dyDescent="0.3">
      <c r="A69" s="83" t="str">
        <f>产品服务物料清单!J69</f>
        <v>DDA01201</v>
      </c>
      <c r="B69" s="24" t="str">
        <f>产品服务物料清单!L69</f>
        <v>PC</v>
      </c>
      <c r="C69" s="83">
        <f>产品服务物料清单!M69</f>
        <v>1</v>
      </c>
      <c r="D69" s="24" t="str">
        <f>产品服务物料清单!N69</f>
        <v>指通过江、河、湖、川等天然、人工水道或者海洋航道运送材料的业务。</v>
      </c>
      <c r="E69" s="123" t="str">
        <f>产品服务物料清单!O69</f>
        <v>A</v>
      </c>
      <c r="F69" s="83" t="str">
        <f>产品服务物料清单!P69</f>
        <v>N1</v>
      </c>
      <c r="G69" s="83" t="str">
        <f>产品服务物料清单!U69</f>
        <v>YS</v>
      </c>
      <c r="H69" s="123" t="str">
        <f>产品服务物料清单!V69</f>
        <v>5101015000</v>
      </c>
      <c r="I69" s="83" t="str">
        <f>产品服务物料清单!X69</f>
        <v>×</v>
      </c>
      <c r="J69" s="83" t="str">
        <f>产品服务物料清单!Y69</f>
        <v>×</v>
      </c>
      <c r="K69" s="83" t="str">
        <f>产品服务物料清单!Z69</f>
        <v>×</v>
      </c>
      <c r="L69" s="83" t="str">
        <f>产品服务物料清单!AA69</f>
        <v>×</v>
      </c>
      <c r="M69" s="24" t="str">
        <f>产品服务物料清单!AB69</f>
        <v>备注栏内容：应将起运地、到达地、车种车号以及运输货物信息等内容填写在发票备注栏中</v>
      </c>
      <c r="N69" s="24">
        <f>产品服务物料清单!AC69</f>
        <v>0</v>
      </c>
      <c r="O69" s="83">
        <f>产品服务物料清单!AD69</f>
        <v>0</v>
      </c>
      <c r="P69" s="83">
        <f>产品服务物料清单!AE69</f>
        <v>0</v>
      </c>
      <c r="Q69" s="20" t="str">
        <f>产品服务物料清单!B69</f>
        <v>DD</v>
      </c>
      <c r="R69" s="20" t="str">
        <f>产品服务物料清单!A69</f>
        <v>服务采购合同</v>
      </c>
      <c r="S69" s="20" t="str">
        <f>产品服务物料清单!C69</f>
        <v>A:成本中心类业务</v>
      </c>
      <c r="T69" s="21" t="str">
        <f>产品服务物料清单!F69</f>
        <v>01</v>
      </c>
      <c r="U69" s="20" t="str">
        <f>产品服务物料清单!E69</f>
        <v>交通运输服务</v>
      </c>
      <c r="V69" s="22">
        <f>产品服务物料清单!H69</f>
        <v>2</v>
      </c>
      <c r="W69" s="20" t="str">
        <f>产品服务物料清单!G69</f>
        <v>水路运输服务</v>
      </c>
      <c r="X69" s="20" t="str">
        <f>产品服务物料清单!I69</f>
        <v>01</v>
      </c>
      <c r="Y69" s="20" t="str">
        <f>产品服务物料清单!AQ69</f>
        <v>E:其他</v>
      </c>
      <c r="Z69" s="20" t="str">
        <f>产品服务物料清单!K69</f>
        <v>成本中心-海运运输-生产材料</v>
      </c>
      <c r="AA69" s="24">
        <f>产品服务物料清单!Q69</f>
        <v>0.09</v>
      </c>
      <c r="AB69" s="83" t="str">
        <f>产品服务物料清单!R69</f>
        <v>运输服务（进）</v>
      </c>
      <c r="AC69" s="83" t="str">
        <f>产品服务物料清单!S69</f>
        <v>货物运输合同</v>
      </c>
    </row>
    <row r="70" spans="1:29" ht="14.1" customHeight="1" x14ac:dyDescent="0.3">
      <c r="A70" s="83" t="str">
        <f>产品服务物料清单!J70</f>
        <v>DDA01301</v>
      </c>
      <c r="B70" s="24" t="str">
        <f>产品服务物料清单!L70</f>
        <v>PC</v>
      </c>
      <c r="C70" s="83">
        <f>产品服务物料清单!M70</f>
        <v>1</v>
      </c>
      <c r="D70" s="24" t="str">
        <f>产品服务物料清单!N70</f>
        <v>指除售后人员、研发人员外其他人员出差的大额机票。</v>
      </c>
      <c r="E70" s="123" t="str">
        <f>产品服务物料清单!O70</f>
        <v>A</v>
      </c>
      <c r="F70" s="83" t="str">
        <f>产品服务物料清单!P70</f>
        <v>N1</v>
      </c>
      <c r="G70" s="83" t="str">
        <f>产品服务物料清单!U70</f>
        <v>FW</v>
      </c>
      <c r="H70" s="123" t="str">
        <f>产品服务物料清单!V70</f>
        <v>5101014000</v>
      </c>
      <c r="I70" s="83" t="str">
        <f>产品服务物料清单!X70</f>
        <v>×</v>
      </c>
      <c r="J70" s="83" t="str">
        <f>产品服务物料清单!Y70</f>
        <v>×</v>
      </c>
      <c r="K70" s="83" t="str">
        <f>产品服务物料清单!Z70</f>
        <v>×</v>
      </c>
      <c r="L70" s="83" t="str">
        <f>产品服务物料清单!AA70</f>
        <v>×</v>
      </c>
      <c r="M70" s="24">
        <f>产品服务物料清单!AB70</f>
        <v>0</v>
      </c>
      <c r="N70" s="24">
        <f>产品服务物料清单!AC70</f>
        <v>0</v>
      </c>
      <c r="O70" s="83">
        <f>产品服务物料清单!AD70</f>
        <v>0</v>
      </c>
      <c r="P70" s="83">
        <f>产品服务物料清单!AE70</f>
        <v>0</v>
      </c>
      <c r="Q70" s="20" t="str">
        <f>产品服务物料清单!B70</f>
        <v>DD</v>
      </c>
      <c r="R70" s="20" t="str">
        <f>产品服务物料清单!A70</f>
        <v>服务采购合同</v>
      </c>
      <c r="S70" s="20" t="str">
        <f>产品服务物料清单!C70</f>
        <v>A:成本中心类业务</v>
      </c>
      <c r="T70" s="21" t="str">
        <f>产品服务物料清单!F70</f>
        <v>01</v>
      </c>
      <c r="U70" s="20" t="str">
        <f>产品服务物料清单!E70</f>
        <v>交通运输服务</v>
      </c>
      <c r="V70" s="22">
        <f>产品服务物料清单!H70</f>
        <v>3</v>
      </c>
      <c r="W70" s="20" t="str">
        <f>产品服务物料清单!G70</f>
        <v>航空运输服务</v>
      </c>
      <c r="X70" s="20" t="str">
        <f>产品服务物料清单!I70</f>
        <v>01</v>
      </c>
      <c r="Y70" s="20" t="str">
        <f>产品服务物料清单!AQ70</f>
        <v>E:其他</v>
      </c>
      <c r="Z70" s="20" t="str">
        <f>产品服务物料清单!K70</f>
        <v>成本中心-飞机票</v>
      </c>
      <c r="AA70" s="24">
        <f>产品服务物料清单!Q70</f>
        <v>0.09</v>
      </c>
      <c r="AB70" s="83" t="str">
        <f>产品服务物料清单!R70</f>
        <v>运输服务（进）</v>
      </c>
      <c r="AC70" s="83" t="str">
        <f>产品服务物料清单!S70</f>
        <v>不缴纳印花税</v>
      </c>
    </row>
    <row r="71" spans="1:29" ht="14.1" customHeight="1" x14ac:dyDescent="0.3">
      <c r="A71" s="83" t="str">
        <f>产品服务物料清单!J71</f>
        <v>DDA01302</v>
      </c>
      <c r="B71" s="24" t="str">
        <f>产品服务物料清单!L71</f>
        <v>PC</v>
      </c>
      <c r="C71" s="83">
        <f>产品服务物料清单!M71</f>
        <v>1</v>
      </c>
      <c r="D71" s="24" t="str">
        <f>产品服务物料清单!N71</f>
        <v>指通过空中航线运送生产材料的业务。</v>
      </c>
      <c r="E71" s="123" t="str">
        <f>产品服务物料清单!O71</f>
        <v>A</v>
      </c>
      <c r="F71" s="83" t="str">
        <f>产品服务物料清单!P71</f>
        <v>N1</v>
      </c>
      <c r="G71" s="83" t="str">
        <f>产品服务物料清单!U71</f>
        <v>YS</v>
      </c>
      <c r="H71" s="123" t="str">
        <f>产品服务物料清单!V71</f>
        <v>5101015000</v>
      </c>
      <c r="I71" s="83" t="str">
        <f>产品服务物料清单!X71</f>
        <v>×</v>
      </c>
      <c r="J71" s="83" t="str">
        <f>产品服务物料清单!Y71</f>
        <v>×</v>
      </c>
      <c r="K71" s="83" t="str">
        <f>产品服务物料清单!Z71</f>
        <v>×</v>
      </c>
      <c r="L71" s="83" t="str">
        <f>产品服务物料清单!AA71</f>
        <v>×</v>
      </c>
      <c r="M71" s="24" t="str">
        <f>产品服务物料清单!AB71</f>
        <v>备注栏内容：应将起运地、到达地、车种车号以及运输货物信息等内容填写在发票备注栏中</v>
      </c>
      <c r="N71" s="24">
        <f>产品服务物料清单!AC71</f>
        <v>0</v>
      </c>
      <c r="O71" s="83">
        <f>产品服务物料清单!AD71</f>
        <v>0</v>
      </c>
      <c r="P71" s="83">
        <f>产品服务物料清单!AE71</f>
        <v>0</v>
      </c>
      <c r="Q71" s="20" t="str">
        <f>产品服务物料清单!B71</f>
        <v>DD</v>
      </c>
      <c r="R71" s="20" t="str">
        <f>产品服务物料清单!A71</f>
        <v>服务采购合同</v>
      </c>
      <c r="S71" s="20" t="str">
        <f>产品服务物料清单!C71</f>
        <v>A:成本中心类业务</v>
      </c>
      <c r="T71" s="21" t="str">
        <f>产品服务物料清单!F71</f>
        <v>01</v>
      </c>
      <c r="U71" s="20" t="str">
        <f>产品服务物料清单!E71</f>
        <v>交通运输服务</v>
      </c>
      <c r="V71" s="22">
        <f>产品服务物料清单!H71</f>
        <v>3</v>
      </c>
      <c r="W71" s="20" t="str">
        <f>产品服务物料清单!G71</f>
        <v>航空运输服务</v>
      </c>
      <c r="X71" s="20" t="str">
        <f>产品服务物料清单!I71</f>
        <v>02</v>
      </c>
      <c r="Y71" s="20" t="str">
        <f>产品服务物料清单!AQ71</f>
        <v>E:其他</v>
      </c>
      <c r="Z71" s="20" t="str">
        <f>产品服务物料清单!K71</f>
        <v>成本中心-航空运输-生产材料</v>
      </c>
      <c r="AA71" s="24">
        <f>产品服务物料清单!Q71</f>
        <v>0.09</v>
      </c>
      <c r="AB71" s="83" t="str">
        <f>产品服务物料清单!R71</f>
        <v>运输服务（进）</v>
      </c>
      <c r="AC71" s="83" t="str">
        <f>产品服务物料清单!S71</f>
        <v>货物运输合同</v>
      </c>
    </row>
    <row r="72" spans="1:29" ht="14.1" customHeight="1" x14ac:dyDescent="0.3">
      <c r="A72" s="83" t="str">
        <f>产品服务物料清单!J72</f>
        <v>DDA02501</v>
      </c>
      <c r="B72" s="24" t="str">
        <f>产品服务物料清单!L72</f>
        <v>PC</v>
      </c>
      <c r="C72" s="83">
        <f>产品服务物料清单!M72</f>
        <v>1</v>
      </c>
      <c r="D72" s="24" t="str">
        <f>产品服务物料清单!N72</f>
        <v>指使用吊车将叶片在车间之间进行装卸和搬运的业务活动，按吊车吨位结算。</v>
      </c>
      <c r="E72" s="123" t="str">
        <f>产品服务物料清单!O72</f>
        <v>A</v>
      </c>
      <c r="F72" s="83" t="str">
        <f>产品服务物料清单!P72</f>
        <v>D0</v>
      </c>
      <c r="G72" s="83" t="str">
        <f>产品服务物料清单!U72</f>
        <v>FW</v>
      </c>
      <c r="H72" s="123" t="str">
        <f>产品服务物料清单!V72</f>
        <v>5101050000</v>
      </c>
      <c r="I72" s="83" t="str">
        <f>产品服务物料清单!X72</f>
        <v>×</v>
      </c>
      <c r="J72" s="83" t="str">
        <f>产品服务物料清单!Y72</f>
        <v>×</v>
      </c>
      <c r="K72" s="83" t="str">
        <f>产品服务物料清单!Z72</f>
        <v>√</v>
      </c>
      <c r="L72" s="83" t="str">
        <f>产品服务物料清单!AA72</f>
        <v>×</v>
      </c>
      <c r="M72" s="24">
        <f>产品服务物料清单!AB72</f>
        <v>0</v>
      </c>
      <c r="N72" s="24" t="str">
        <f>产品服务物料清单!AC72</f>
        <v>费用结算单</v>
      </c>
      <c r="O72" s="83">
        <f>产品服务物料清单!AD72</f>
        <v>0</v>
      </c>
      <c r="P72" s="83">
        <f>产品服务物料清单!AE72</f>
        <v>0</v>
      </c>
      <c r="Q72" s="20" t="str">
        <f>产品服务物料清单!B72</f>
        <v>DD</v>
      </c>
      <c r="R72" s="20" t="str">
        <f>产品服务物料清单!A72</f>
        <v>服务采购合同</v>
      </c>
      <c r="S72" s="20" t="str">
        <f>产品服务物料清单!C72</f>
        <v>A:成本中心类业务</v>
      </c>
      <c r="T72" s="21" t="str">
        <f>产品服务物料清单!F72</f>
        <v>02</v>
      </c>
      <c r="U72" s="20" t="str">
        <f>产品服务物料清单!E72</f>
        <v>物流辅助服务</v>
      </c>
      <c r="V72" s="22">
        <f>产品服务物料清单!H72</f>
        <v>5</v>
      </c>
      <c r="W72" s="20" t="str">
        <f>产品服务物料清单!G72</f>
        <v>装卸搬运服务</v>
      </c>
      <c r="X72" s="20" t="str">
        <f>产品服务物料清单!I72</f>
        <v>01</v>
      </c>
      <c r="Y72" s="20" t="str">
        <f>产品服务物料清单!AQ72</f>
        <v>E:其他</v>
      </c>
      <c r="Z72" s="20" t="str">
        <f>产品服务物料清单!K72</f>
        <v>成本中心-叶片搬运-100T吊车</v>
      </c>
      <c r="AA72" s="24">
        <f>产品服务物料清单!Q72</f>
        <v>0.06</v>
      </c>
      <c r="AB72" s="83" t="str">
        <f>产品服务物料清单!R72</f>
        <v>其他</v>
      </c>
      <c r="AC72" s="83" t="str">
        <f>产品服务物料清单!S72</f>
        <v>不缴纳印花税</v>
      </c>
    </row>
    <row r="73" spans="1:29" ht="14.1" customHeight="1" x14ac:dyDescent="0.3">
      <c r="A73" s="83" t="str">
        <f>产品服务物料清单!J73</f>
        <v>DDA02502</v>
      </c>
      <c r="B73" s="24" t="str">
        <f>产品服务物料清单!L73</f>
        <v>PC</v>
      </c>
      <c r="C73" s="83">
        <f>产品服务物料清单!M73</f>
        <v>1</v>
      </c>
      <c r="D73" s="24" t="str">
        <f>产品服务物料清单!N73</f>
        <v>指使用吊车将叶片在车间之间进行装卸和搬运的业务活动，按吊车吨位结算。</v>
      </c>
      <c r="E73" s="123" t="str">
        <f>产品服务物料清单!O73</f>
        <v>A</v>
      </c>
      <c r="F73" s="83" t="str">
        <f>产品服务物料清单!P73</f>
        <v>D0</v>
      </c>
      <c r="G73" s="83" t="str">
        <f>产品服务物料清单!U73</f>
        <v>FW</v>
      </c>
      <c r="H73" s="123" t="str">
        <f>产品服务物料清单!V73</f>
        <v>5101050000</v>
      </c>
      <c r="I73" s="83" t="str">
        <f>产品服务物料清单!X73</f>
        <v>×</v>
      </c>
      <c r="J73" s="83" t="str">
        <f>产品服务物料清单!Y73</f>
        <v>×</v>
      </c>
      <c r="K73" s="83" t="str">
        <f>产品服务物料清单!Z73</f>
        <v>√</v>
      </c>
      <c r="L73" s="83" t="str">
        <f>产品服务物料清单!AA73</f>
        <v>×</v>
      </c>
      <c r="M73" s="24">
        <f>产品服务物料清单!AB73</f>
        <v>0</v>
      </c>
      <c r="N73" s="24" t="str">
        <f>产品服务物料清单!AC73</f>
        <v>费用结算单</v>
      </c>
      <c r="O73" s="83">
        <f>产品服务物料清单!AD73</f>
        <v>0</v>
      </c>
      <c r="P73" s="83">
        <f>产品服务物料清单!AE73</f>
        <v>0</v>
      </c>
      <c r="Q73" s="20" t="str">
        <f>产品服务物料清单!B73</f>
        <v>DD</v>
      </c>
      <c r="R73" s="20" t="str">
        <f>产品服务物料清单!A73</f>
        <v>服务采购合同</v>
      </c>
      <c r="S73" s="20" t="str">
        <f>产品服务物料清单!C73</f>
        <v>A:成本中心类业务</v>
      </c>
      <c r="T73" s="21" t="str">
        <f>产品服务物料清单!F73</f>
        <v>02</v>
      </c>
      <c r="U73" s="20" t="str">
        <f>产品服务物料清单!E73</f>
        <v>物流辅助服务</v>
      </c>
      <c r="V73" s="22">
        <f>产品服务物料清单!H73</f>
        <v>5</v>
      </c>
      <c r="W73" s="20" t="str">
        <f>产品服务物料清单!G73</f>
        <v>装卸搬运服务</v>
      </c>
      <c r="X73" s="20" t="str">
        <f>产品服务物料清单!I73</f>
        <v>02</v>
      </c>
      <c r="Y73" s="20" t="str">
        <f>产品服务物料清单!AQ73</f>
        <v>E:其他</v>
      </c>
      <c r="Z73" s="20" t="str">
        <f>产品服务物料清单!K73</f>
        <v>成本中心-叶片搬运-25T吊车</v>
      </c>
      <c r="AA73" s="24">
        <f>产品服务物料清单!Q73</f>
        <v>0.06</v>
      </c>
      <c r="AB73" s="83" t="str">
        <f>产品服务物料清单!R73</f>
        <v>其他</v>
      </c>
      <c r="AC73" s="83" t="str">
        <f>产品服务物料清单!S73</f>
        <v>不缴纳印花税</v>
      </c>
    </row>
    <row r="74" spans="1:29" ht="14.1" customHeight="1" x14ac:dyDescent="0.3">
      <c r="A74" s="83" t="str">
        <f>产品服务物料清单!J74</f>
        <v>DDA02503</v>
      </c>
      <c r="B74" s="24" t="str">
        <f>产品服务物料清单!L74</f>
        <v>PC</v>
      </c>
      <c r="C74" s="83">
        <f>产品服务物料清单!M74</f>
        <v>1</v>
      </c>
      <c r="D74" s="24" t="str">
        <f>产品服务物料清单!N74</f>
        <v>指使用吊车将叶片在车间之间进行装卸和搬运的业务活动，按吊车吨位结算。</v>
      </c>
      <c r="E74" s="123" t="str">
        <f>产品服务物料清单!O74</f>
        <v>A</v>
      </c>
      <c r="F74" s="83" t="str">
        <f>产品服务物料清单!P74</f>
        <v>D0</v>
      </c>
      <c r="G74" s="83" t="str">
        <f>产品服务物料清单!U74</f>
        <v>FW</v>
      </c>
      <c r="H74" s="123" t="str">
        <f>产品服务物料清单!V74</f>
        <v>5101050000</v>
      </c>
      <c r="I74" s="83" t="str">
        <f>产品服务物料清单!X74</f>
        <v>×</v>
      </c>
      <c r="J74" s="83" t="str">
        <f>产品服务物料清单!Y74</f>
        <v>×</v>
      </c>
      <c r="K74" s="83" t="str">
        <f>产品服务物料清单!Z74</f>
        <v>√</v>
      </c>
      <c r="L74" s="83" t="str">
        <f>产品服务物料清单!AA74</f>
        <v>×</v>
      </c>
      <c r="M74" s="24">
        <f>产品服务物料清单!AB74</f>
        <v>0</v>
      </c>
      <c r="N74" s="24" t="str">
        <f>产品服务物料清单!AC74</f>
        <v>费用结算单</v>
      </c>
      <c r="O74" s="83">
        <f>产品服务物料清单!AD74</f>
        <v>0</v>
      </c>
      <c r="P74" s="83">
        <f>产品服务物料清单!AE74</f>
        <v>0</v>
      </c>
      <c r="Q74" s="20" t="str">
        <f>产品服务物料清单!B74</f>
        <v>DD</v>
      </c>
      <c r="R74" s="20" t="str">
        <f>产品服务物料清单!A74</f>
        <v>服务采购合同</v>
      </c>
      <c r="S74" s="20" t="str">
        <f>产品服务物料清单!C74</f>
        <v>A:成本中心类业务</v>
      </c>
      <c r="T74" s="21" t="str">
        <f>产品服务物料清单!F74</f>
        <v>02</v>
      </c>
      <c r="U74" s="20" t="str">
        <f>产品服务物料清单!E74</f>
        <v>物流辅助服务</v>
      </c>
      <c r="V74" s="22">
        <f>产品服务物料清单!H74</f>
        <v>5</v>
      </c>
      <c r="W74" s="20" t="str">
        <f>产品服务物料清单!G74</f>
        <v>装卸搬运服务</v>
      </c>
      <c r="X74" s="20" t="str">
        <f>产品服务物料清单!I74</f>
        <v>03</v>
      </c>
      <c r="Y74" s="20" t="str">
        <f>产品服务物料清单!AQ74</f>
        <v>E:其他</v>
      </c>
      <c r="Z74" s="20" t="str">
        <f>产品服务物料清单!K74</f>
        <v>成本中心-叶片搬运-50T吊车</v>
      </c>
      <c r="AA74" s="24">
        <f>产品服务物料清单!Q74</f>
        <v>0.06</v>
      </c>
      <c r="AB74" s="83" t="str">
        <f>产品服务物料清单!R74</f>
        <v>其他</v>
      </c>
      <c r="AC74" s="83" t="str">
        <f>产品服务物料清单!S74</f>
        <v>不缴纳印花税</v>
      </c>
    </row>
    <row r="75" spans="1:29" ht="14.1" customHeight="1" x14ac:dyDescent="0.3">
      <c r="A75" s="83" t="str">
        <f>产品服务物料清单!J75</f>
        <v>DDA02504</v>
      </c>
      <c r="B75" s="24" t="str">
        <f>产品服务物料清单!L75</f>
        <v>PC</v>
      </c>
      <c r="C75" s="83">
        <f>产品服务物料清单!M75</f>
        <v>1</v>
      </c>
      <c r="D75" s="24" t="str">
        <f>产品服务物料清单!N75</f>
        <v>指使用吊车将叶片在车间之间进行装卸和搬运的业务活动，按吊车吨位结算。</v>
      </c>
      <c r="E75" s="123" t="str">
        <f>产品服务物料清单!O75</f>
        <v>A</v>
      </c>
      <c r="F75" s="83" t="str">
        <f>产品服务物料清单!P75</f>
        <v>D0</v>
      </c>
      <c r="G75" s="83" t="str">
        <f>产品服务物料清单!U75</f>
        <v>FW</v>
      </c>
      <c r="H75" s="123" t="str">
        <f>产品服务物料清单!V75</f>
        <v>5101050000</v>
      </c>
      <c r="I75" s="83" t="str">
        <f>产品服务物料清单!X75</f>
        <v>×</v>
      </c>
      <c r="J75" s="83" t="str">
        <f>产品服务物料清单!Y75</f>
        <v>×</v>
      </c>
      <c r="K75" s="83" t="str">
        <f>产品服务物料清单!Z75</f>
        <v>√</v>
      </c>
      <c r="L75" s="83" t="str">
        <f>产品服务物料清单!AA75</f>
        <v>×</v>
      </c>
      <c r="M75" s="24">
        <f>产品服务物料清单!AB75</f>
        <v>0</v>
      </c>
      <c r="N75" s="24" t="str">
        <f>产品服务物料清单!AC75</f>
        <v>费用结算单</v>
      </c>
      <c r="O75" s="83">
        <f>产品服务物料清单!AD75</f>
        <v>0</v>
      </c>
      <c r="P75" s="83">
        <f>产品服务物料清单!AE75</f>
        <v>0</v>
      </c>
      <c r="Q75" s="20" t="str">
        <f>产品服务物料清单!B75</f>
        <v>DD</v>
      </c>
      <c r="R75" s="20" t="str">
        <f>产品服务物料清单!A75</f>
        <v>服务采购合同</v>
      </c>
      <c r="S75" s="20" t="str">
        <f>产品服务物料清单!C75</f>
        <v>A:成本中心类业务</v>
      </c>
      <c r="T75" s="21" t="str">
        <f>产品服务物料清单!F75</f>
        <v>02</v>
      </c>
      <c r="U75" s="20" t="str">
        <f>产品服务物料清单!E75</f>
        <v>物流辅助服务</v>
      </c>
      <c r="V75" s="22">
        <f>产品服务物料清单!H75</f>
        <v>5</v>
      </c>
      <c r="W75" s="20" t="str">
        <f>产品服务物料清单!G75</f>
        <v>装卸搬运服务</v>
      </c>
      <c r="X75" s="20" t="str">
        <f>产品服务物料清单!I75</f>
        <v>04</v>
      </c>
      <c r="Y75" s="20" t="str">
        <f>产品服务物料清单!AQ75</f>
        <v>E:其他</v>
      </c>
      <c r="Z75" s="20" t="str">
        <f>产品服务物料清单!K75</f>
        <v>成本中心-叶片搬运-75T吊车</v>
      </c>
      <c r="AA75" s="24">
        <f>产品服务物料清单!Q75</f>
        <v>0.06</v>
      </c>
      <c r="AB75" s="83" t="str">
        <f>产品服务物料清单!R75</f>
        <v>其他</v>
      </c>
      <c r="AC75" s="83" t="str">
        <f>产品服务物料清单!S75</f>
        <v>不缴纳印花税</v>
      </c>
    </row>
    <row r="76" spans="1:29" ht="14.1" customHeight="1" x14ac:dyDescent="0.3">
      <c r="A76" s="83" t="str">
        <f>产品服务物料清单!J76</f>
        <v>DDA02505</v>
      </c>
      <c r="B76" s="24" t="str">
        <f>产品服务物料清单!L76</f>
        <v>PC</v>
      </c>
      <c r="C76" s="83">
        <f>产品服务物料清单!M76</f>
        <v>1</v>
      </c>
      <c r="D76" s="24" t="str">
        <f>产品服务物料清单!N76</f>
        <v>指使用吊车将叶片在车间之间进行装卸和搬运的业务活动，按吊车吨位结算。</v>
      </c>
      <c r="E76" s="123" t="str">
        <f>产品服务物料清单!O76</f>
        <v>A</v>
      </c>
      <c r="F76" s="83" t="str">
        <f>产品服务物料清单!P76</f>
        <v>D0</v>
      </c>
      <c r="G76" s="83" t="str">
        <f>产品服务物料清单!U76</f>
        <v>FW</v>
      </c>
      <c r="H76" s="123" t="str">
        <f>产品服务物料清单!V76</f>
        <v>5101050000</v>
      </c>
      <c r="I76" s="83" t="str">
        <f>产品服务物料清单!X76</f>
        <v>×</v>
      </c>
      <c r="J76" s="83" t="str">
        <f>产品服务物料清单!Y76</f>
        <v>×</v>
      </c>
      <c r="K76" s="83" t="str">
        <f>产品服务物料清单!Z76</f>
        <v>√</v>
      </c>
      <c r="L76" s="83" t="str">
        <f>产品服务物料清单!AA76</f>
        <v>×</v>
      </c>
      <c r="M76" s="24">
        <f>产品服务物料清单!AB76</f>
        <v>0</v>
      </c>
      <c r="N76" s="24" t="str">
        <f>产品服务物料清单!AC76</f>
        <v>费用结算单</v>
      </c>
      <c r="O76" s="83">
        <f>产品服务物料清单!AD76</f>
        <v>0</v>
      </c>
      <c r="P76" s="83">
        <f>产品服务物料清单!AE76</f>
        <v>0</v>
      </c>
      <c r="Q76" s="20" t="str">
        <f>产品服务物料清单!B76</f>
        <v>DD</v>
      </c>
      <c r="R76" s="20" t="str">
        <f>产品服务物料清单!A76</f>
        <v>服务采购合同</v>
      </c>
      <c r="S76" s="20" t="str">
        <f>产品服务物料清单!C76</f>
        <v>A:成本中心类业务</v>
      </c>
      <c r="T76" s="21" t="str">
        <f>产品服务物料清单!F76</f>
        <v>02</v>
      </c>
      <c r="U76" s="20" t="str">
        <f>产品服务物料清单!E76</f>
        <v>物流辅助服务</v>
      </c>
      <c r="V76" s="22">
        <f>产品服务物料清单!H76</f>
        <v>5</v>
      </c>
      <c r="W76" s="20" t="str">
        <f>产品服务物料清单!G76</f>
        <v>装卸搬运服务</v>
      </c>
      <c r="X76" s="20" t="str">
        <f>产品服务物料清单!I76</f>
        <v>05</v>
      </c>
      <c r="Y76" s="20" t="str">
        <f>产品服务物料清单!AQ76</f>
        <v>E:其他</v>
      </c>
      <c r="Z76" s="20" t="str">
        <f>产品服务物料清单!K76</f>
        <v>成本中心-叶片搬运-8T吊车</v>
      </c>
      <c r="AA76" s="24">
        <f>产品服务物料清单!Q76</f>
        <v>0.06</v>
      </c>
      <c r="AB76" s="83" t="str">
        <f>产品服务物料清单!R76</f>
        <v>其他</v>
      </c>
      <c r="AC76" s="83" t="str">
        <f>产品服务物料清单!S76</f>
        <v>不缴纳印花税</v>
      </c>
    </row>
    <row r="77" spans="1:29" ht="14.1" customHeight="1" x14ac:dyDescent="0.3">
      <c r="A77" s="83" t="str">
        <f>产品服务物料清单!J77</f>
        <v>DDA02506</v>
      </c>
      <c r="B77" s="24" t="str">
        <f>产品服务物料清单!L77</f>
        <v>PC</v>
      </c>
      <c r="C77" s="83">
        <f>产品服务物料清单!M77</f>
        <v>1</v>
      </c>
      <c r="D77" s="24" t="str">
        <f>产品服务物料清单!N77</f>
        <v>指使用吊车将叶片在车间之间进行装卸和搬运的业务活动，按使用吊车小时数结算。</v>
      </c>
      <c r="E77" s="123" t="str">
        <f>产品服务物料清单!O77</f>
        <v>A</v>
      </c>
      <c r="F77" s="83" t="str">
        <f>产品服务物料清单!P77</f>
        <v>D0</v>
      </c>
      <c r="G77" s="83" t="str">
        <f>产品服务物料清单!U77</f>
        <v>FW</v>
      </c>
      <c r="H77" s="123" t="str">
        <f>产品服务物料清单!V77</f>
        <v>5101050000</v>
      </c>
      <c r="I77" s="83" t="str">
        <f>产品服务物料清单!X77</f>
        <v>×</v>
      </c>
      <c r="J77" s="83" t="str">
        <f>产品服务物料清单!Y77</f>
        <v>×</v>
      </c>
      <c r="K77" s="83" t="str">
        <f>产品服务物料清单!Z77</f>
        <v>√</v>
      </c>
      <c r="L77" s="83" t="str">
        <f>产品服务物料清单!AA77</f>
        <v>×</v>
      </c>
      <c r="M77" s="24">
        <f>产品服务物料清单!AB77</f>
        <v>0</v>
      </c>
      <c r="N77" s="24" t="str">
        <f>产品服务物料清单!AC77</f>
        <v>费用结算单</v>
      </c>
      <c r="O77" s="83">
        <f>产品服务物料清单!AD77</f>
        <v>0</v>
      </c>
      <c r="P77" s="83">
        <f>产品服务物料清单!AE77</f>
        <v>0</v>
      </c>
      <c r="Q77" s="20" t="str">
        <f>产品服务物料清单!B77</f>
        <v>DD</v>
      </c>
      <c r="R77" s="20" t="str">
        <f>产品服务物料清单!A77</f>
        <v>服务采购合同</v>
      </c>
      <c r="S77" s="20" t="str">
        <f>产品服务物料清单!C77</f>
        <v>A:成本中心类业务</v>
      </c>
      <c r="T77" s="21" t="str">
        <f>产品服务物料清单!F77</f>
        <v>02</v>
      </c>
      <c r="U77" s="20" t="str">
        <f>产品服务物料清单!E77</f>
        <v>物流辅助服务</v>
      </c>
      <c r="V77" s="22">
        <f>产品服务物料清单!H77</f>
        <v>5</v>
      </c>
      <c r="W77" s="20" t="str">
        <f>产品服务物料清单!G77</f>
        <v>装卸搬运服务</v>
      </c>
      <c r="X77" s="20" t="str">
        <f>产品服务物料清单!I77</f>
        <v>06</v>
      </c>
      <c r="Y77" s="20" t="str">
        <f>产品服务物料清单!AQ77</f>
        <v>E:其他</v>
      </c>
      <c r="Z77" s="20" t="str">
        <f>产品服务物料清单!K77</f>
        <v>成本中心-叶片搬运-按小时结算</v>
      </c>
      <c r="AA77" s="24">
        <f>产品服务物料清单!Q77</f>
        <v>0.06</v>
      </c>
      <c r="AB77" s="83" t="str">
        <f>产品服务物料清单!R77</f>
        <v>其他</v>
      </c>
      <c r="AC77" s="83" t="str">
        <f>产品服务物料清单!S77</f>
        <v>不缴纳印花税</v>
      </c>
    </row>
    <row r="78" spans="1:29" ht="14.1" customHeight="1" x14ac:dyDescent="0.3">
      <c r="A78" s="83" t="str">
        <f>产品服务物料清单!J78</f>
        <v>DDA02507</v>
      </c>
      <c r="B78" s="24" t="str">
        <f>产品服务物料清单!L78</f>
        <v>PC</v>
      </c>
      <c r="C78" s="83">
        <f>产品服务物料清单!M78</f>
        <v>1</v>
      </c>
      <c r="D78" s="24" t="str">
        <f>产品服务物料清单!N78</f>
        <v>指使用吊车将叶片在车间之间进行装卸和搬运的业务活动，按吊车搬运叶片数量结算。</v>
      </c>
      <c r="E78" s="123" t="str">
        <f>产品服务物料清单!O78</f>
        <v>A</v>
      </c>
      <c r="F78" s="83" t="str">
        <f>产品服务物料清单!P78</f>
        <v>D0</v>
      </c>
      <c r="G78" s="83" t="str">
        <f>产品服务物料清单!U78</f>
        <v>FW</v>
      </c>
      <c r="H78" s="123" t="str">
        <f>产品服务物料清单!V78</f>
        <v>5101050000</v>
      </c>
      <c r="I78" s="83" t="str">
        <f>产品服务物料清单!X78</f>
        <v>×</v>
      </c>
      <c r="J78" s="83" t="str">
        <f>产品服务物料清单!Y78</f>
        <v>×</v>
      </c>
      <c r="K78" s="83" t="str">
        <f>产品服务物料清单!Z78</f>
        <v>√</v>
      </c>
      <c r="L78" s="83" t="str">
        <f>产品服务物料清单!AA78</f>
        <v>×</v>
      </c>
      <c r="M78" s="24">
        <f>产品服务物料清单!AB78</f>
        <v>0</v>
      </c>
      <c r="N78" s="24" t="str">
        <f>产品服务物料清单!AC78</f>
        <v>费用结算单</v>
      </c>
      <c r="O78" s="83">
        <f>产品服务物料清单!AD78</f>
        <v>0</v>
      </c>
      <c r="P78" s="83">
        <f>产品服务物料清单!AE78</f>
        <v>0</v>
      </c>
      <c r="Q78" s="20" t="str">
        <f>产品服务物料清单!B78</f>
        <v>DD</v>
      </c>
      <c r="R78" s="20" t="str">
        <f>产品服务物料清单!A78</f>
        <v>服务采购合同</v>
      </c>
      <c r="S78" s="20" t="str">
        <f>产品服务物料清单!C78</f>
        <v>A:成本中心类业务</v>
      </c>
      <c r="T78" s="21" t="str">
        <f>产品服务物料清单!F78</f>
        <v>02</v>
      </c>
      <c r="U78" s="20" t="str">
        <f>产品服务物料清单!E78</f>
        <v>物流辅助服务</v>
      </c>
      <c r="V78" s="22">
        <f>产品服务物料清单!H78</f>
        <v>5</v>
      </c>
      <c r="W78" s="20" t="str">
        <f>产品服务物料清单!G78</f>
        <v>装卸搬运服务</v>
      </c>
      <c r="X78" s="20" t="str">
        <f>产品服务物料清单!I78</f>
        <v>07</v>
      </c>
      <c r="Y78" s="20" t="str">
        <f>产品服务物料清单!AQ78</f>
        <v>E:其他</v>
      </c>
      <c r="Z78" s="20" t="str">
        <f>产品服务物料清单!K78</f>
        <v>成本中心-叶片搬运-按支结算</v>
      </c>
      <c r="AA78" s="24">
        <f>产品服务物料清单!Q78</f>
        <v>0.06</v>
      </c>
      <c r="AB78" s="83" t="str">
        <f>产品服务物料清单!R78</f>
        <v>其他</v>
      </c>
      <c r="AC78" s="83" t="str">
        <f>产品服务物料清单!S78</f>
        <v>不缴纳印花税</v>
      </c>
    </row>
    <row r="79" spans="1:29" ht="14.1" customHeight="1" x14ac:dyDescent="0.3">
      <c r="A79" s="83" t="str">
        <f>产品服务物料清单!J79</f>
        <v>DDA02508</v>
      </c>
      <c r="B79" s="24" t="str">
        <f>产品服务物料清单!L79</f>
        <v>PC</v>
      </c>
      <c r="C79" s="83">
        <f>产品服务物料清单!M79</f>
        <v>1</v>
      </c>
      <c r="D79" s="24" t="str">
        <f>产品服务物料清单!N79</f>
        <v>指使用吊车将叶片在车间、堆场与叶片运输车之间进行装卸和搬运的业务活动，按吊车吨位结算。</v>
      </c>
      <c r="E79" s="123" t="str">
        <f>产品服务物料清单!O79</f>
        <v>A</v>
      </c>
      <c r="F79" s="83" t="str">
        <f>产品服务物料清单!P79</f>
        <v>D0</v>
      </c>
      <c r="G79" s="83" t="str">
        <f>产品服务物料清单!U79</f>
        <v>FW</v>
      </c>
      <c r="H79" s="123">
        <f>产品服务物料清单!V79</f>
        <v>6401050000</v>
      </c>
      <c r="I79" s="83" t="str">
        <f>产品服务物料清单!X79</f>
        <v>×</v>
      </c>
      <c r="J79" s="83" t="str">
        <f>产品服务物料清单!Y79</f>
        <v>×</v>
      </c>
      <c r="K79" s="83" t="str">
        <f>产品服务物料清单!Z79</f>
        <v>√</v>
      </c>
      <c r="L79" s="83" t="str">
        <f>产品服务物料清单!AA79</f>
        <v>×</v>
      </c>
      <c r="M79" s="24">
        <f>产品服务物料清单!AB79</f>
        <v>0</v>
      </c>
      <c r="N79" s="24" t="str">
        <f>产品服务物料清单!AC79</f>
        <v>费用结算单</v>
      </c>
      <c r="O79" s="83">
        <f>产品服务物料清单!AD79</f>
        <v>0</v>
      </c>
      <c r="P79" s="83">
        <f>产品服务物料清单!AE79</f>
        <v>0</v>
      </c>
      <c r="Q79" s="20" t="str">
        <f>产品服务物料清单!B79</f>
        <v>DD</v>
      </c>
      <c r="R79" s="20" t="str">
        <f>产品服务物料清单!A79</f>
        <v>服务采购合同</v>
      </c>
      <c r="S79" s="20" t="str">
        <f>产品服务物料清单!C79</f>
        <v>A:成本中心类业务</v>
      </c>
      <c r="T79" s="21" t="str">
        <f>产品服务物料清单!F79</f>
        <v>02</v>
      </c>
      <c r="U79" s="20" t="str">
        <f>产品服务物料清单!E79</f>
        <v>物流辅助服务</v>
      </c>
      <c r="V79" s="22">
        <f>产品服务物料清单!H79</f>
        <v>5</v>
      </c>
      <c r="W79" s="20" t="str">
        <f>产品服务物料清单!G79</f>
        <v>装卸搬运服务</v>
      </c>
      <c r="X79" s="20" t="str">
        <f>产品服务物料清单!I79</f>
        <v>08</v>
      </c>
      <c r="Y79" s="20" t="str">
        <f>产品服务物料清单!AQ79</f>
        <v>E:其他</v>
      </c>
      <c r="Z79" s="20" t="str">
        <f>产品服务物料清单!K79</f>
        <v>成本中心-叶片发货吊装-100T吊车</v>
      </c>
      <c r="AA79" s="24">
        <f>产品服务物料清单!Q79</f>
        <v>0.06</v>
      </c>
      <c r="AB79" s="83" t="str">
        <f>产品服务物料清单!R79</f>
        <v>其他</v>
      </c>
      <c r="AC79" s="83" t="str">
        <f>产品服务物料清单!S79</f>
        <v>不缴纳印花税</v>
      </c>
    </row>
    <row r="80" spans="1:29" ht="14.1" customHeight="1" x14ac:dyDescent="0.3">
      <c r="A80" s="83" t="str">
        <f>产品服务物料清单!J80</f>
        <v>DDA02509</v>
      </c>
      <c r="B80" s="24" t="str">
        <f>产品服务物料清单!L80</f>
        <v>PC</v>
      </c>
      <c r="C80" s="83">
        <f>产品服务物料清单!M80</f>
        <v>1</v>
      </c>
      <c r="D80" s="24" t="str">
        <f>产品服务物料清单!N80</f>
        <v>指使用吊车将叶片在车间、堆场与叶片运输车之间进行装卸和搬运的业务活动，按吊车吨位结算。</v>
      </c>
      <c r="E80" s="123" t="str">
        <f>产品服务物料清单!O80</f>
        <v>A</v>
      </c>
      <c r="F80" s="83" t="str">
        <f>产品服务物料清单!P80</f>
        <v>D0</v>
      </c>
      <c r="G80" s="83" t="str">
        <f>产品服务物料清单!U80</f>
        <v>FW</v>
      </c>
      <c r="H80" s="123">
        <f>产品服务物料清单!V80</f>
        <v>6401050000</v>
      </c>
      <c r="I80" s="83" t="str">
        <f>产品服务物料清单!X80</f>
        <v>×</v>
      </c>
      <c r="J80" s="83" t="str">
        <f>产品服务物料清单!Y80</f>
        <v>×</v>
      </c>
      <c r="K80" s="83" t="str">
        <f>产品服务物料清单!Z80</f>
        <v>√</v>
      </c>
      <c r="L80" s="83" t="str">
        <f>产品服务物料清单!AA80</f>
        <v>×</v>
      </c>
      <c r="M80" s="24">
        <f>产品服务物料清单!AB80</f>
        <v>0</v>
      </c>
      <c r="N80" s="24" t="str">
        <f>产品服务物料清单!AC80</f>
        <v>费用结算单</v>
      </c>
      <c r="O80" s="83">
        <f>产品服务物料清单!AD80</f>
        <v>0</v>
      </c>
      <c r="P80" s="83">
        <f>产品服务物料清单!AE80</f>
        <v>0</v>
      </c>
      <c r="Q80" s="20" t="str">
        <f>产品服务物料清单!B80</f>
        <v>DD</v>
      </c>
      <c r="R80" s="20" t="str">
        <f>产品服务物料清单!A80</f>
        <v>服务采购合同</v>
      </c>
      <c r="S80" s="20" t="str">
        <f>产品服务物料清单!C80</f>
        <v>A:成本中心类业务</v>
      </c>
      <c r="T80" s="21" t="str">
        <f>产品服务物料清单!F80</f>
        <v>02</v>
      </c>
      <c r="U80" s="20" t="str">
        <f>产品服务物料清单!E80</f>
        <v>物流辅助服务</v>
      </c>
      <c r="V80" s="22">
        <f>产品服务物料清单!H80</f>
        <v>5</v>
      </c>
      <c r="W80" s="20" t="str">
        <f>产品服务物料清单!G80</f>
        <v>装卸搬运服务</v>
      </c>
      <c r="X80" s="20" t="str">
        <f>产品服务物料清单!I80</f>
        <v>09</v>
      </c>
      <c r="Y80" s="20" t="str">
        <f>产品服务物料清单!AQ80</f>
        <v>E:其他</v>
      </c>
      <c r="Z80" s="20" t="str">
        <f>产品服务物料清单!K80</f>
        <v>成本中心-叶片发货吊装-25T吊车</v>
      </c>
      <c r="AA80" s="24">
        <f>产品服务物料清单!Q80</f>
        <v>0.06</v>
      </c>
      <c r="AB80" s="83" t="str">
        <f>产品服务物料清单!R80</f>
        <v>其他</v>
      </c>
      <c r="AC80" s="83" t="str">
        <f>产品服务物料清单!S80</f>
        <v>不缴纳印花税</v>
      </c>
    </row>
    <row r="81" spans="1:29" ht="14.1" customHeight="1" x14ac:dyDescent="0.3">
      <c r="A81" s="83" t="str">
        <f>产品服务物料清单!J81</f>
        <v>DDA02510</v>
      </c>
      <c r="B81" s="24" t="str">
        <f>产品服务物料清单!L81</f>
        <v>PC</v>
      </c>
      <c r="C81" s="83">
        <f>产品服务物料清单!M81</f>
        <v>1</v>
      </c>
      <c r="D81" s="24" t="str">
        <f>产品服务物料清单!N81</f>
        <v>指使用吊车将叶片在车间、堆场与叶片运输车之间进行装卸和搬运的业务活动，按吊车吨位结算。</v>
      </c>
      <c r="E81" s="123" t="str">
        <f>产品服务物料清单!O81</f>
        <v>A</v>
      </c>
      <c r="F81" s="83" t="str">
        <f>产品服务物料清单!P81</f>
        <v>D0</v>
      </c>
      <c r="G81" s="83" t="str">
        <f>产品服务物料清单!U81</f>
        <v>FW</v>
      </c>
      <c r="H81" s="123">
        <f>产品服务物料清单!V81</f>
        <v>6401050000</v>
      </c>
      <c r="I81" s="83" t="str">
        <f>产品服务物料清单!X81</f>
        <v>×</v>
      </c>
      <c r="J81" s="83" t="str">
        <f>产品服务物料清单!Y81</f>
        <v>×</v>
      </c>
      <c r="K81" s="83" t="str">
        <f>产品服务物料清单!Z81</f>
        <v>√</v>
      </c>
      <c r="L81" s="83" t="str">
        <f>产品服务物料清单!AA81</f>
        <v>×</v>
      </c>
      <c r="M81" s="24">
        <f>产品服务物料清单!AB81</f>
        <v>0</v>
      </c>
      <c r="N81" s="24" t="str">
        <f>产品服务物料清单!AC81</f>
        <v>费用结算单</v>
      </c>
      <c r="O81" s="83">
        <f>产品服务物料清单!AD81</f>
        <v>0</v>
      </c>
      <c r="P81" s="83">
        <f>产品服务物料清单!AE81</f>
        <v>0</v>
      </c>
      <c r="Q81" s="20" t="str">
        <f>产品服务物料清单!B81</f>
        <v>DD</v>
      </c>
      <c r="R81" s="20" t="str">
        <f>产品服务物料清单!A81</f>
        <v>服务采购合同</v>
      </c>
      <c r="S81" s="20" t="str">
        <f>产品服务物料清单!C81</f>
        <v>A:成本中心类业务</v>
      </c>
      <c r="T81" s="21" t="str">
        <f>产品服务物料清单!F81</f>
        <v>02</v>
      </c>
      <c r="U81" s="20" t="str">
        <f>产品服务物料清单!E81</f>
        <v>物流辅助服务</v>
      </c>
      <c r="V81" s="22">
        <f>产品服务物料清单!H81</f>
        <v>5</v>
      </c>
      <c r="W81" s="20" t="str">
        <f>产品服务物料清单!G81</f>
        <v>装卸搬运服务</v>
      </c>
      <c r="X81" s="20" t="str">
        <f>产品服务物料清单!I81</f>
        <v>10</v>
      </c>
      <c r="Y81" s="20" t="str">
        <f>产品服务物料清单!AQ81</f>
        <v>E:其他</v>
      </c>
      <c r="Z81" s="20" t="str">
        <f>产品服务物料清单!K81</f>
        <v>成本中心-叶片发货吊装-50T吊车</v>
      </c>
      <c r="AA81" s="24">
        <f>产品服务物料清单!Q81</f>
        <v>0.06</v>
      </c>
      <c r="AB81" s="83" t="str">
        <f>产品服务物料清单!R81</f>
        <v>其他</v>
      </c>
      <c r="AC81" s="83" t="str">
        <f>产品服务物料清单!S81</f>
        <v>不缴纳印花税</v>
      </c>
    </row>
    <row r="82" spans="1:29" ht="14.1" customHeight="1" x14ac:dyDescent="0.3">
      <c r="A82" s="83" t="str">
        <f>产品服务物料清单!J82</f>
        <v>DDA02511</v>
      </c>
      <c r="B82" s="24" t="str">
        <f>产品服务物料清单!L82</f>
        <v>PC</v>
      </c>
      <c r="C82" s="83">
        <f>产品服务物料清单!M82</f>
        <v>1</v>
      </c>
      <c r="D82" s="24" t="str">
        <f>产品服务物料清单!N82</f>
        <v>指使用吊车将叶片在车间、堆场与叶片运输车之间进行装卸和搬运的业务活动，按吊车吨位结算。</v>
      </c>
      <c r="E82" s="123" t="str">
        <f>产品服务物料清单!O82</f>
        <v>A</v>
      </c>
      <c r="F82" s="83" t="str">
        <f>产品服务物料清单!P82</f>
        <v>D0</v>
      </c>
      <c r="G82" s="83" t="str">
        <f>产品服务物料清单!U82</f>
        <v>FW</v>
      </c>
      <c r="H82" s="123">
        <f>产品服务物料清单!V82</f>
        <v>6401050000</v>
      </c>
      <c r="I82" s="83" t="str">
        <f>产品服务物料清单!X82</f>
        <v>×</v>
      </c>
      <c r="J82" s="83" t="str">
        <f>产品服务物料清单!Y82</f>
        <v>×</v>
      </c>
      <c r="K82" s="83" t="str">
        <f>产品服务物料清单!Z82</f>
        <v>√</v>
      </c>
      <c r="L82" s="83" t="str">
        <f>产品服务物料清单!AA82</f>
        <v>×</v>
      </c>
      <c r="M82" s="24">
        <f>产品服务物料清单!AB82</f>
        <v>0</v>
      </c>
      <c r="N82" s="24" t="str">
        <f>产品服务物料清单!AC82</f>
        <v>费用结算单</v>
      </c>
      <c r="O82" s="83">
        <f>产品服务物料清单!AD82</f>
        <v>0</v>
      </c>
      <c r="P82" s="83">
        <f>产品服务物料清单!AE82</f>
        <v>0</v>
      </c>
      <c r="Q82" s="20" t="str">
        <f>产品服务物料清单!B82</f>
        <v>DD</v>
      </c>
      <c r="R82" s="20" t="str">
        <f>产品服务物料清单!A82</f>
        <v>服务采购合同</v>
      </c>
      <c r="S82" s="20" t="str">
        <f>产品服务物料清单!C82</f>
        <v>A:成本中心类业务</v>
      </c>
      <c r="T82" s="21" t="str">
        <f>产品服务物料清单!F82</f>
        <v>02</v>
      </c>
      <c r="U82" s="20" t="str">
        <f>产品服务物料清单!E82</f>
        <v>物流辅助服务</v>
      </c>
      <c r="V82" s="22">
        <f>产品服务物料清单!H82</f>
        <v>5</v>
      </c>
      <c r="W82" s="20" t="str">
        <f>产品服务物料清单!G82</f>
        <v>装卸搬运服务</v>
      </c>
      <c r="X82" s="20" t="str">
        <f>产品服务物料清单!I82</f>
        <v>11</v>
      </c>
      <c r="Y82" s="20" t="str">
        <f>产品服务物料清单!AQ82</f>
        <v>E:其他</v>
      </c>
      <c r="Z82" s="20" t="str">
        <f>产品服务物料清单!K82</f>
        <v>成本中心-叶片发货吊装-75T吊车</v>
      </c>
      <c r="AA82" s="24">
        <f>产品服务物料清单!Q82</f>
        <v>0.06</v>
      </c>
      <c r="AB82" s="83" t="str">
        <f>产品服务物料清单!R82</f>
        <v>其他</v>
      </c>
      <c r="AC82" s="83" t="str">
        <f>产品服务物料清单!S82</f>
        <v>不缴纳印花税</v>
      </c>
    </row>
    <row r="83" spans="1:29" ht="14.1" customHeight="1" x14ac:dyDescent="0.3">
      <c r="A83" s="83" t="str">
        <f>产品服务物料清单!J83</f>
        <v>DDA02512</v>
      </c>
      <c r="B83" s="24" t="str">
        <f>产品服务物料清单!L83</f>
        <v>PC</v>
      </c>
      <c r="C83" s="83">
        <f>产品服务物料清单!M83</f>
        <v>1</v>
      </c>
      <c r="D83" s="24" t="str">
        <f>产品服务物料清单!N83</f>
        <v>指使用吊车将叶片在车间、堆场与叶片运输车之间进行装卸和搬运的业务活动，按吊车吨位结算。</v>
      </c>
      <c r="E83" s="123" t="str">
        <f>产品服务物料清单!O83</f>
        <v>A</v>
      </c>
      <c r="F83" s="83" t="str">
        <f>产品服务物料清单!P83</f>
        <v>D0</v>
      </c>
      <c r="G83" s="83" t="str">
        <f>产品服务物料清单!U83</f>
        <v>FW</v>
      </c>
      <c r="H83" s="123">
        <f>产品服务物料清单!V83</f>
        <v>6401050000</v>
      </c>
      <c r="I83" s="83" t="str">
        <f>产品服务物料清单!X83</f>
        <v>×</v>
      </c>
      <c r="J83" s="83" t="str">
        <f>产品服务物料清单!Y83</f>
        <v>×</v>
      </c>
      <c r="K83" s="83" t="str">
        <f>产品服务物料清单!Z83</f>
        <v>√</v>
      </c>
      <c r="L83" s="83" t="str">
        <f>产品服务物料清单!AA83</f>
        <v>×</v>
      </c>
      <c r="M83" s="24">
        <f>产品服务物料清单!AB83</f>
        <v>0</v>
      </c>
      <c r="N83" s="24" t="str">
        <f>产品服务物料清单!AC83</f>
        <v>费用结算单</v>
      </c>
      <c r="O83" s="83">
        <f>产品服务物料清单!AD83</f>
        <v>0</v>
      </c>
      <c r="P83" s="83">
        <f>产品服务物料清单!AE83</f>
        <v>0</v>
      </c>
      <c r="Q83" s="20" t="str">
        <f>产品服务物料清单!B83</f>
        <v>DD</v>
      </c>
      <c r="R83" s="20" t="str">
        <f>产品服务物料清单!A83</f>
        <v>服务采购合同</v>
      </c>
      <c r="S83" s="20" t="str">
        <f>产品服务物料清单!C83</f>
        <v>A:成本中心类业务</v>
      </c>
      <c r="T83" s="21" t="str">
        <f>产品服务物料清单!F83</f>
        <v>02</v>
      </c>
      <c r="U83" s="20" t="str">
        <f>产品服务物料清单!E83</f>
        <v>物流辅助服务</v>
      </c>
      <c r="V83" s="22">
        <f>产品服务物料清单!H83</f>
        <v>5</v>
      </c>
      <c r="W83" s="20" t="str">
        <f>产品服务物料清单!G83</f>
        <v>装卸搬运服务</v>
      </c>
      <c r="X83" s="20" t="str">
        <f>产品服务物料清单!I83</f>
        <v>12</v>
      </c>
      <c r="Y83" s="20" t="str">
        <f>产品服务物料清单!AQ83</f>
        <v>E:其他</v>
      </c>
      <c r="Z83" s="20" t="str">
        <f>产品服务物料清单!K83</f>
        <v>成本中心-叶片发货吊装-8T吊车</v>
      </c>
      <c r="AA83" s="24">
        <f>产品服务物料清单!Q83</f>
        <v>0.06</v>
      </c>
      <c r="AB83" s="83" t="str">
        <f>产品服务物料清单!R83</f>
        <v>其他</v>
      </c>
      <c r="AC83" s="83" t="str">
        <f>产品服务物料清单!S83</f>
        <v>不缴纳印花税</v>
      </c>
    </row>
    <row r="84" spans="1:29" ht="14.1" customHeight="1" x14ac:dyDescent="0.3">
      <c r="A84" s="83" t="str">
        <f>产品服务物料清单!J84</f>
        <v>DDA02513</v>
      </c>
      <c r="B84" s="24" t="str">
        <f>产品服务物料清单!L84</f>
        <v>PC</v>
      </c>
      <c r="C84" s="83">
        <f>产品服务物料清单!M84</f>
        <v>1</v>
      </c>
      <c r="D84" s="24" t="str">
        <f>产品服务物料清单!N84</f>
        <v>指使用吊车将叶片在车间、堆场与叶片运输车之间进行装卸和搬运的业务活动，按使用吊车小时数结算。</v>
      </c>
      <c r="E84" s="123" t="str">
        <f>产品服务物料清单!O84</f>
        <v>A</v>
      </c>
      <c r="F84" s="83" t="str">
        <f>产品服务物料清单!P84</f>
        <v>D0</v>
      </c>
      <c r="G84" s="83" t="str">
        <f>产品服务物料清单!U84</f>
        <v>FW</v>
      </c>
      <c r="H84" s="123">
        <f>产品服务物料清单!V84</f>
        <v>6401050000</v>
      </c>
      <c r="I84" s="83" t="str">
        <f>产品服务物料清单!X84</f>
        <v>×</v>
      </c>
      <c r="J84" s="83" t="str">
        <f>产品服务物料清单!Y84</f>
        <v>×</v>
      </c>
      <c r="K84" s="83" t="str">
        <f>产品服务物料清单!Z84</f>
        <v>√</v>
      </c>
      <c r="L84" s="83" t="str">
        <f>产品服务物料清单!AA84</f>
        <v>×</v>
      </c>
      <c r="M84" s="24">
        <f>产品服务物料清单!AB84</f>
        <v>0</v>
      </c>
      <c r="N84" s="24" t="str">
        <f>产品服务物料清单!AC84</f>
        <v>费用结算单</v>
      </c>
      <c r="O84" s="83">
        <f>产品服务物料清单!AD84</f>
        <v>0</v>
      </c>
      <c r="P84" s="83">
        <f>产品服务物料清单!AE84</f>
        <v>0</v>
      </c>
      <c r="Q84" s="20" t="str">
        <f>产品服务物料清单!B84</f>
        <v>DD</v>
      </c>
      <c r="R84" s="20" t="str">
        <f>产品服务物料清单!A84</f>
        <v>服务采购合同</v>
      </c>
      <c r="S84" s="20" t="str">
        <f>产品服务物料清单!C84</f>
        <v>A:成本中心类业务</v>
      </c>
      <c r="T84" s="21" t="str">
        <f>产品服务物料清单!F84</f>
        <v>02</v>
      </c>
      <c r="U84" s="20" t="str">
        <f>产品服务物料清单!E84</f>
        <v>物流辅助服务</v>
      </c>
      <c r="V84" s="22">
        <f>产品服务物料清单!H84</f>
        <v>5</v>
      </c>
      <c r="W84" s="20" t="str">
        <f>产品服务物料清单!G84</f>
        <v>装卸搬运服务</v>
      </c>
      <c r="X84" s="20" t="str">
        <f>产品服务物料清单!I84</f>
        <v>13</v>
      </c>
      <c r="Y84" s="20" t="str">
        <f>产品服务物料清单!AQ84</f>
        <v>E:其他</v>
      </c>
      <c r="Z84" s="20" t="str">
        <f>产品服务物料清单!K84</f>
        <v>成本中心-叶片发货吊装-按小时结算</v>
      </c>
      <c r="AA84" s="24">
        <f>产品服务物料清单!Q84</f>
        <v>0.06</v>
      </c>
      <c r="AB84" s="83" t="str">
        <f>产品服务物料清单!R84</f>
        <v>其他</v>
      </c>
      <c r="AC84" s="83" t="str">
        <f>产品服务物料清单!S84</f>
        <v>不缴纳印花税</v>
      </c>
    </row>
    <row r="85" spans="1:29" ht="14.1" customHeight="1" x14ac:dyDescent="0.3">
      <c r="A85" s="83" t="str">
        <f>产品服务物料清单!J85</f>
        <v>DDA02514</v>
      </c>
      <c r="B85" s="24" t="str">
        <f>产品服务物料清单!L85</f>
        <v>PC</v>
      </c>
      <c r="C85" s="83">
        <f>产品服务物料清单!M85</f>
        <v>1</v>
      </c>
      <c r="D85" s="24" t="str">
        <f>产品服务物料清单!N85</f>
        <v>指使用吊车将叶片在车间、堆场与叶片运输车之间进行装卸和搬运的业务活动，按吊车搬运叶片数量结算。</v>
      </c>
      <c r="E85" s="123" t="str">
        <f>产品服务物料清单!O85</f>
        <v>A</v>
      </c>
      <c r="F85" s="83" t="str">
        <f>产品服务物料清单!P85</f>
        <v>D0</v>
      </c>
      <c r="G85" s="83" t="str">
        <f>产品服务物料清单!U85</f>
        <v>FW</v>
      </c>
      <c r="H85" s="123">
        <f>产品服务物料清单!V85</f>
        <v>6401050000</v>
      </c>
      <c r="I85" s="83" t="str">
        <f>产品服务物料清单!X85</f>
        <v>×</v>
      </c>
      <c r="J85" s="83" t="str">
        <f>产品服务物料清单!Y85</f>
        <v>×</v>
      </c>
      <c r="K85" s="83" t="str">
        <f>产品服务物料清单!Z85</f>
        <v>√</v>
      </c>
      <c r="L85" s="83" t="str">
        <f>产品服务物料清单!AA85</f>
        <v>×</v>
      </c>
      <c r="M85" s="24">
        <f>产品服务物料清单!AB85</f>
        <v>0</v>
      </c>
      <c r="N85" s="24" t="str">
        <f>产品服务物料清单!AC85</f>
        <v>费用结算单</v>
      </c>
      <c r="O85" s="83">
        <f>产品服务物料清单!AD85</f>
        <v>0</v>
      </c>
      <c r="P85" s="83">
        <f>产品服务物料清单!AE85</f>
        <v>0</v>
      </c>
      <c r="Q85" s="20" t="str">
        <f>产品服务物料清单!B85</f>
        <v>DD</v>
      </c>
      <c r="R85" s="20" t="str">
        <f>产品服务物料清单!A85</f>
        <v>服务采购合同</v>
      </c>
      <c r="S85" s="20" t="str">
        <f>产品服务物料清单!C85</f>
        <v>A:成本中心类业务</v>
      </c>
      <c r="T85" s="21" t="str">
        <f>产品服务物料清单!F85</f>
        <v>02</v>
      </c>
      <c r="U85" s="20" t="str">
        <f>产品服务物料清单!E85</f>
        <v>物流辅助服务</v>
      </c>
      <c r="V85" s="22">
        <f>产品服务物料清单!H85</f>
        <v>5</v>
      </c>
      <c r="W85" s="20" t="str">
        <f>产品服务物料清单!G85</f>
        <v>装卸搬运服务</v>
      </c>
      <c r="X85" s="20" t="str">
        <f>产品服务物料清单!I85</f>
        <v>14</v>
      </c>
      <c r="Y85" s="20" t="str">
        <f>产品服务物料清单!AQ85</f>
        <v>E:其他</v>
      </c>
      <c r="Z85" s="20" t="str">
        <f>产品服务物料清单!K85</f>
        <v>成本中心-叶片发货吊装-按支结算</v>
      </c>
      <c r="AA85" s="24">
        <f>产品服务物料清单!Q85</f>
        <v>0.06</v>
      </c>
      <c r="AB85" s="83" t="str">
        <f>产品服务物料清单!R85</f>
        <v>其他</v>
      </c>
      <c r="AC85" s="83" t="str">
        <f>产品服务物料清单!S85</f>
        <v>不缴纳印花税</v>
      </c>
    </row>
    <row r="86" spans="1:29" ht="14.1" customHeight="1" x14ac:dyDescent="0.3">
      <c r="A86" s="83" t="str">
        <f>产品服务物料清单!J86</f>
        <v>DDA02515</v>
      </c>
      <c r="B86" s="24" t="str">
        <f>产品服务物料清单!L86</f>
        <v>PC</v>
      </c>
      <c r="C86" s="83">
        <f>产品服务物料清单!M86</f>
        <v>1</v>
      </c>
      <c r="D86" s="24" t="str">
        <f>产品服务物料清单!N86</f>
        <v>指库房班组发生的，使用装卸搬运工具或人力、畜力将材料等在运输工具之间、装卸现场之间或者运输工具与装卸现场之间进行装卸和搬运的业务活动</v>
      </c>
      <c r="E86" s="123" t="str">
        <f>产品服务物料清单!O86</f>
        <v>A</v>
      </c>
      <c r="F86" s="83" t="str">
        <f>产品服务物料清单!P86</f>
        <v>D0</v>
      </c>
      <c r="G86" s="83" t="str">
        <f>产品服务物料清单!U86</f>
        <v>FW</v>
      </c>
      <c r="H86" s="123" t="str">
        <f>产品服务物料清单!V86</f>
        <v>5101050000</v>
      </c>
      <c r="I86" s="83" t="str">
        <f>产品服务物料清单!X86</f>
        <v>×</v>
      </c>
      <c r="J86" s="83" t="str">
        <f>产品服务物料清单!Y86</f>
        <v>×</v>
      </c>
      <c r="K86" s="83" t="str">
        <f>产品服务物料清单!Z86</f>
        <v>×</v>
      </c>
      <c r="L86" s="83" t="str">
        <f>产品服务物料清单!AA86</f>
        <v>×</v>
      </c>
      <c r="M86" s="24">
        <f>产品服务物料清单!AB86</f>
        <v>0</v>
      </c>
      <c r="N86" s="24">
        <f>产品服务物料清单!AC86</f>
        <v>0</v>
      </c>
      <c r="O86" s="83">
        <f>产品服务物料清单!AD86</f>
        <v>0</v>
      </c>
      <c r="P86" s="83">
        <f>产品服务物料清单!AE86</f>
        <v>0</v>
      </c>
      <c r="Q86" s="20" t="str">
        <f>产品服务物料清单!B86</f>
        <v>DD</v>
      </c>
      <c r="R86" s="20" t="str">
        <f>产品服务物料清单!A86</f>
        <v>服务采购合同</v>
      </c>
      <c r="S86" s="20" t="str">
        <f>产品服务物料清单!C86</f>
        <v>A:成本中心类业务</v>
      </c>
      <c r="T86" s="21" t="str">
        <f>产品服务物料清单!F86</f>
        <v>02</v>
      </c>
      <c r="U86" s="20" t="str">
        <f>产品服务物料清单!E86</f>
        <v>物流辅助服务</v>
      </c>
      <c r="V86" s="22">
        <f>产品服务物料清单!H86</f>
        <v>5</v>
      </c>
      <c r="W86" s="20" t="str">
        <f>产品服务物料清单!G86</f>
        <v>装卸搬运服务</v>
      </c>
      <c r="X86" s="20" t="str">
        <f>产品服务物料清单!I86</f>
        <v>15</v>
      </c>
      <c r="Y86" s="20" t="str">
        <f>产品服务物料清单!AQ86</f>
        <v>E:其他</v>
      </c>
      <c r="Z86" s="20" t="str">
        <f>产品服务物料清单!K86</f>
        <v>成本中心-装卸搬运-库房</v>
      </c>
      <c r="AA86" s="24">
        <f>产品服务物料清单!Q86</f>
        <v>0.06</v>
      </c>
      <c r="AB86" s="83" t="str">
        <f>产品服务物料清单!R86</f>
        <v>其他</v>
      </c>
      <c r="AC86" s="83" t="str">
        <f>产品服务物料清单!S86</f>
        <v>不缴纳印花税</v>
      </c>
    </row>
    <row r="87" spans="1:29" ht="14.1" customHeight="1" x14ac:dyDescent="0.3">
      <c r="A87" s="83" t="str">
        <f>产品服务物料清单!J87</f>
        <v>DDA02516</v>
      </c>
      <c r="B87" s="83" t="str">
        <f>产品服务物料清单!L87</f>
        <v>PC</v>
      </c>
      <c r="C87" s="83">
        <f>产品服务物料清单!M87</f>
        <v>1</v>
      </c>
      <c r="D87" s="24" t="str">
        <f>产品服务物料清单!N87</f>
        <v>指制造部班组发生的、使用装卸搬运工具或人力、畜力将设备、工装等在运输工具之间、装卸现场之间或者运输工具与装卸现场之间进行装卸和搬运的业务活动</v>
      </c>
      <c r="E87" s="123" t="str">
        <f>产品服务物料清单!O87</f>
        <v>A</v>
      </c>
      <c r="F87" s="83" t="str">
        <f>产品服务物料清单!P87</f>
        <v>D0</v>
      </c>
      <c r="G87" s="83" t="str">
        <f>产品服务物料清单!U87</f>
        <v>FW</v>
      </c>
      <c r="H87" s="123">
        <f>产品服务物料清单!V87</f>
        <v>5101050000</v>
      </c>
      <c r="I87" s="83" t="str">
        <f>产品服务物料清单!X87</f>
        <v>×</v>
      </c>
      <c r="J87" s="83" t="str">
        <f>产品服务物料清单!Y87</f>
        <v>×</v>
      </c>
      <c r="K87" s="83" t="str">
        <f>产品服务物料清单!Z87</f>
        <v>×</v>
      </c>
      <c r="L87" s="83" t="str">
        <f>产品服务物料清单!AA87</f>
        <v>×</v>
      </c>
      <c r="M87" s="24">
        <f>产品服务物料清单!AB87</f>
        <v>0</v>
      </c>
      <c r="N87" s="24">
        <f>产品服务物料清单!AC87</f>
        <v>0</v>
      </c>
      <c r="O87" s="83">
        <f>产品服务物料清单!AD87</f>
        <v>0</v>
      </c>
      <c r="P87" s="83">
        <f>产品服务物料清单!AE87</f>
        <v>0</v>
      </c>
      <c r="Q87" s="20" t="str">
        <f>产品服务物料清单!B87</f>
        <v>DD</v>
      </c>
      <c r="R87" s="20" t="str">
        <f>产品服务物料清单!A87</f>
        <v>服务采购合同</v>
      </c>
      <c r="S87" s="20" t="str">
        <f>产品服务物料清单!C87</f>
        <v>A:成本中心类业务</v>
      </c>
      <c r="T87" s="21" t="str">
        <f>产品服务物料清单!F87</f>
        <v>02</v>
      </c>
      <c r="U87" s="20" t="str">
        <f>产品服务物料清单!E87</f>
        <v>物流辅助服务</v>
      </c>
      <c r="V87" s="22">
        <f>产品服务物料清单!H87</f>
        <v>5</v>
      </c>
      <c r="W87" s="20" t="str">
        <f>产品服务物料清单!G87</f>
        <v>装卸搬运服务</v>
      </c>
      <c r="X87" s="20" t="str">
        <f>产品服务物料清单!I87</f>
        <v>16</v>
      </c>
      <c r="Y87" s="20" t="str">
        <f>产品服务物料清单!AQ87</f>
        <v>E:其他</v>
      </c>
      <c r="Z87" s="20" t="str">
        <f>产品服务物料清单!K87</f>
        <v>成本中心-装卸搬运-制造部</v>
      </c>
      <c r="AA87" s="24">
        <f>产品服务物料清单!Q87</f>
        <v>0.06</v>
      </c>
      <c r="AB87" s="83" t="str">
        <f>产品服务物料清单!R87</f>
        <v>其他</v>
      </c>
      <c r="AC87" s="83" t="str">
        <f>产品服务物料清单!S87</f>
        <v>不缴纳印花税</v>
      </c>
    </row>
    <row r="88" spans="1:29" ht="14.1" customHeight="1" x14ac:dyDescent="0.3">
      <c r="A88" s="83" t="str">
        <f>产品服务物料清单!J88</f>
        <v>DDA02517</v>
      </c>
      <c r="B88" s="24" t="str">
        <f>产品服务物料清单!L88</f>
        <v>PC</v>
      </c>
      <c r="C88" s="83">
        <f>产品服务物料清单!M88</f>
        <v>1</v>
      </c>
      <c r="D88" s="24" t="str">
        <f>产品服务物料清单!N88</f>
        <v>指使用吊车将叶片在车间之间进行装卸和搬运的业务活动，按吊车吨位结算。</v>
      </c>
      <c r="E88" s="123" t="str">
        <f>产品服务物料清单!O88</f>
        <v>A</v>
      </c>
      <c r="F88" s="83" t="str">
        <f>产品服务物料清单!P88</f>
        <v>D0</v>
      </c>
      <c r="G88" s="83" t="str">
        <f>产品服务物料清单!U88</f>
        <v>FW</v>
      </c>
      <c r="H88" s="123" t="str">
        <f>产品服务物料清单!V88</f>
        <v>5101050000</v>
      </c>
      <c r="I88" s="83" t="str">
        <f>产品服务物料清单!X88</f>
        <v>×</v>
      </c>
      <c r="J88" s="83" t="str">
        <f>产品服务物料清单!Y88</f>
        <v>×</v>
      </c>
      <c r="K88" s="83" t="str">
        <f>产品服务物料清单!Z88</f>
        <v>√</v>
      </c>
      <c r="L88" s="83" t="str">
        <f>产品服务物料清单!AA88</f>
        <v>×</v>
      </c>
      <c r="M88" s="24">
        <f>产品服务物料清单!AB88</f>
        <v>0</v>
      </c>
      <c r="N88" s="24" t="str">
        <f>产品服务物料清单!AC88</f>
        <v>费用结算单</v>
      </c>
      <c r="O88" s="83">
        <f>产品服务物料清单!AD88</f>
        <v>0</v>
      </c>
      <c r="P88" s="83">
        <f>产品服务物料清单!AE88</f>
        <v>0</v>
      </c>
      <c r="Q88" s="20" t="str">
        <f>产品服务物料清单!B88</f>
        <v>DD</v>
      </c>
      <c r="R88" s="20" t="str">
        <f>产品服务物料清单!A88</f>
        <v>服务采购合同</v>
      </c>
      <c r="S88" s="20" t="str">
        <f>产品服务物料清单!C88</f>
        <v>A:成本中心类业务</v>
      </c>
      <c r="T88" s="21" t="str">
        <f>产品服务物料清单!F88</f>
        <v>02</v>
      </c>
      <c r="U88" s="20" t="str">
        <f>产品服务物料清单!E88</f>
        <v>物流辅助服务</v>
      </c>
      <c r="V88" s="22">
        <f>产品服务物料清单!H88</f>
        <v>5</v>
      </c>
      <c r="W88" s="20" t="str">
        <f>产品服务物料清单!G88</f>
        <v>装卸搬运服务</v>
      </c>
      <c r="X88" s="20" t="str">
        <f>产品服务物料清单!I88</f>
        <v>17</v>
      </c>
      <c r="Y88" s="20" t="str">
        <f>产品服务物料清单!AQ88</f>
        <v>E:其他</v>
      </c>
      <c r="Z88" s="20" t="str">
        <f>产品服务物料清单!K88</f>
        <v>成本中心-叶片搬运-16T吊车</v>
      </c>
      <c r="AA88" s="24">
        <f>产品服务物料清单!Q88</f>
        <v>0.06</v>
      </c>
      <c r="AB88" s="83" t="str">
        <f>产品服务物料清单!R88</f>
        <v>其他</v>
      </c>
      <c r="AC88" s="83" t="str">
        <f>产品服务物料清单!S88</f>
        <v>不缴纳印花税</v>
      </c>
    </row>
    <row r="89" spans="1:29" ht="14.1" customHeight="1" x14ac:dyDescent="0.3">
      <c r="A89" s="83" t="str">
        <f>产品服务物料清单!J89</f>
        <v>DDA02518</v>
      </c>
      <c r="B89" s="24" t="str">
        <f>产品服务物料清单!L89</f>
        <v>PC</v>
      </c>
      <c r="C89" s="83">
        <f>产品服务物料清单!M89</f>
        <v>1</v>
      </c>
      <c r="D89" s="24" t="str">
        <f>产品服务物料清单!N89</f>
        <v>指使用吊车将叶片在车间之间进行装卸和搬运的业务活动，按吊车吨位结算。</v>
      </c>
      <c r="E89" s="123" t="str">
        <f>产品服务物料清单!O89</f>
        <v>A</v>
      </c>
      <c r="F89" s="83" t="str">
        <f>产品服务物料清单!P89</f>
        <v>D0</v>
      </c>
      <c r="G89" s="83" t="str">
        <f>产品服务物料清单!U89</f>
        <v>FW</v>
      </c>
      <c r="H89" s="123" t="str">
        <f>产品服务物料清单!V89</f>
        <v>5101050000</v>
      </c>
      <c r="I89" s="83" t="str">
        <f>产品服务物料清单!X89</f>
        <v>×</v>
      </c>
      <c r="J89" s="83" t="str">
        <f>产品服务物料清单!Y89</f>
        <v>×</v>
      </c>
      <c r="K89" s="83" t="str">
        <f>产品服务物料清单!Z89</f>
        <v>√</v>
      </c>
      <c r="L89" s="83" t="str">
        <f>产品服务物料清单!AA89</f>
        <v>×</v>
      </c>
      <c r="M89" s="24">
        <f>产品服务物料清单!AB89</f>
        <v>0</v>
      </c>
      <c r="N89" s="24" t="str">
        <f>产品服务物料清单!AC89</f>
        <v>费用结算单</v>
      </c>
      <c r="O89" s="83">
        <f>产品服务物料清单!AD89</f>
        <v>0</v>
      </c>
      <c r="P89" s="83">
        <f>产品服务物料清单!AE89</f>
        <v>0</v>
      </c>
      <c r="Q89" s="20" t="str">
        <f>产品服务物料清单!B89</f>
        <v>DD</v>
      </c>
      <c r="R89" s="20" t="str">
        <f>产品服务物料清单!A89</f>
        <v>服务采购合同</v>
      </c>
      <c r="S89" s="20" t="str">
        <f>产品服务物料清单!C89</f>
        <v>A:成本中心类业务</v>
      </c>
      <c r="T89" s="21" t="str">
        <f>产品服务物料清单!F89</f>
        <v>02</v>
      </c>
      <c r="U89" s="20" t="str">
        <f>产品服务物料清单!E89</f>
        <v>物流辅助服务</v>
      </c>
      <c r="V89" s="22">
        <f>产品服务物料清单!H89</f>
        <v>5</v>
      </c>
      <c r="W89" s="20" t="str">
        <f>产品服务物料清单!G89</f>
        <v>装卸搬运服务</v>
      </c>
      <c r="X89" s="20" t="str">
        <f>产品服务物料清单!I89</f>
        <v>18</v>
      </c>
      <c r="Y89" s="20" t="str">
        <f>产品服务物料清单!AQ89</f>
        <v>E:其他</v>
      </c>
      <c r="Z89" s="20" t="str">
        <f>产品服务物料清单!K89</f>
        <v>成本中心-叶片搬运-35T吊车</v>
      </c>
      <c r="AA89" s="24">
        <f>产品服务物料清单!Q89</f>
        <v>0.06</v>
      </c>
      <c r="AB89" s="83" t="str">
        <f>产品服务物料清单!R89</f>
        <v>其他</v>
      </c>
      <c r="AC89" s="83" t="str">
        <f>产品服务物料清单!S89</f>
        <v>不缴纳印花税</v>
      </c>
    </row>
    <row r="90" spans="1:29" ht="14.1" customHeight="1" x14ac:dyDescent="0.3">
      <c r="A90" s="83" t="str">
        <f>产品服务物料清单!J90</f>
        <v>DDA02519</v>
      </c>
      <c r="B90" s="24" t="str">
        <f>产品服务物料清单!L90</f>
        <v>PC</v>
      </c>
      <c r="C90" s="83">
        <f>产品服务物料清单!M90</f>
        <v>1</v>
      </c>
      <c r="D90" s="24" t="str">
        <f>产品服务物料清单!N90</f>
        <v>指使用吊车将叶片在车间之间进行装卸和搬运的业务活动，按吊车吨位结算。</v>
      </c>
      <c r="E90" s="123" t="str">
        <f>产品服务物料清单!O90</f>
        <v>A</v>
      </c>
      <c r="F90" s="83" t="str">
        <f>产品服务物料清单!P90</f>
        <v>D0</v>
      </c>
      <c r="G90" s="83" t="str">
        <f>产品服务物料清单!U90</f>
        <v>FW</v>
      </c>
      <c r="H90" s="123" t="str">
        <f>产品服务物料清单!V90</f>
        <v>5101050000</v>
      </c>
      <c r="I90" s="83" t="str">
        <f>产品服务物料清单!X90</f>
        <v>×</v>
      </c>
      <c r="J90" s="83" t="str">
        <f>产品服务物料清单!Y90</f>
        <v>×</v>
      </c>
      <c r="K90" s="83" t="str">
        <f>产品服务物料清单!Z90</f>
        <v>√</v>
      </c>
      <c r="L90" s="83" t="str">
        <f>产品服务物料清单!AA90</f>
        <v>×</v>
      </c>
      <c r="M90" s="24">
        <f>产品服务物料清单!AB90</f>
        <v>0</v>
      </c>
      <c r="N90" s="24" t="str">
        <f>产品服务物料清单!AC90</f>
        <v>费用结算单</v>
      </c>
      <c r="O90" s="83">
        <f>产品服务物料清单!AD90</f>
        <v>0</v>
      </c>
      <c r="P90" s="83">
        <f>产品服务物料清单!AE90</f>
        <v>0</v>
      </c>
      <c r="Q90" s="20" t="str">
        <f>产品服务物料清单!B90</f>
        <v>DD</v>
      </c>
      <c r="R90" s="20" t="str">
        <f>产品服务物料清单!A90</f>
        <v>服务采购合同</v>
      </c>
      <c r="S90" s="20" t="str">
        <f>产品服务物料清单!C90</f>
        <v>A:成本中心类业务</v>
      </c>
      <c r="T90" s="21" t="str">
        <f>产品服务物料清单!F90</f>
        <v>02</v>
      </c>
      <c r="U90" s="20" t="str">
        <f>产品服务物料清单!E90</f>
        <v>物流辅助服务</v>
      </c>
      <c r="V90" s="22">
        <f>产品服务物料清单!H90</f>
        <v>5</v>
      </c>
      <c r="W90" s="20" t="str">
        <f>产品服务物料清单!G90</f>
        <v>装卸搬运服务</v>
      </c>
      <c r="X90" s="20" t="str">
        <f>产品服务物料清单!I90</f>
        <v>19</v>
      </c>
      <c r="Y90" s="20" t="str">
        <f>产品服务物料清单!AQ90</f>
        <v>E:其他</v>
      </c>
      <c r="Z90" s="20" t="str">
        <f>产品服务物料清单!K90</f>
        <v>成本中心-叶片搬运-80T吊车</v>
      </c>
      <c r="AA90" s="24">
        <f>产品服务物料清单!Q90</f>
        <v>0.06</v>
      </c>
      <c r="AB90" s="83" t="str">
        <f>产品服务物料清单!R90</f>
        <v>其他</v>
      </c>
      <c r="AC90" s="83" t="str">
        <f>产品服务物料清单!S90</f>
        <v>不缴纳印花税</v>
      </c>
    </row>
    <row r="91" spans="1:29" ht="14.1" customHeight="1" x14ac:dyDescent="0.3">
      <c r="A91" s="83" t="str">
        <f>产品服务物料清单!J91</f>
        <v>DDA02520</v>
      </c>
      <c r="B91" s="24" t="str">
        <f>产品服务物料清单!L91</f>
        <v>PC</v>
      </c>
      <c r="C91" s="83">
        <f>产品服务物料清单!M91</f>
        <v>1</v>
      </c>
      <c r="D91" s="24" t="str">
        <f>产品服务物料清单!N91</f>
        <v>指使用吊车将叶片在车间、堆场与叶片运输车之间进行装卸和搬运的业务活动，按吊车吨位结算。</v>
      </c>
      <c r="E91" s="123" t="str">
        <f>产品服务物料清单!O91</f>
        <v>A</v>
      </c>
      <c r="F91" s="83" t="str">
        <f>产品服务物料清单!P91</f>
        <v>D0</v>
      </c>
      <c r="G91" s="83" t="str">
        <f>产品服务物料清单!U91</f>
        <v>FW</v>
      </c>
      <c r="H91" s="123">
        <f>产品服务物料清单!V91</f>
        <v>6401050000</v>
      </c>
      <c r="I91" s="83" t="str">
        <f>产品服务物料清单!X91</f>
        <v>×</v>
      </c>
      <c r="J91" s="83" t="str">
        <f>产品服务物料清单!Y91</f>
        <v>×</v>
      </c>
      <c r="K91" s="83" t="str">
        <f>产品服务物料清单!Z91</f>
        <v>√</v>
      </c>
      <c r="L91" s="83" t="str">
        <f>产品服务物料清单!AA91</f>
        <v>×</v>
      </c>
      <c r="M91" s="24">
        <f>产品服务物料清单!AB91</f>
        <v>0</v>
      </c>
      <c r="N91" s="24" t="str">
        <f>产品服务物料清单!AC91</f>
        <v>费用结算单</v>
      </c>
      <c r="O91" s="83">
        <f>产品服务物料清单!AD91</f>
        <v>0</v>
      </c>
      <c r="P91" s="83">
        <f>产品服务物料清单!AE91</f>
        <v>0</v>
      </c>
      <c r="Q91" s="20" t="str">
        <f>产品服务物料清单!B91</f>
        <v>DD</v>
      </c>
      <c r="R91" s="20" t="str">
        <f>产品服务物料清单!A91</f>
        <v>服务采购合同</v>
      </c>
      <c r="S91" s="20" t="str">
        <f>产品服务物料清单!C91</f>
        <v>A:成本中心类业务</v>
      </c>
      <c r="T91" s="21" t="str">
        <f>产品服务物料清单!F91</f>
        <v>02</v>
      </c>
      <c r="U91" s="20" t="str">
        <f>产品服务物料清单!E91</f>
        <v>物流辅助服务</v>
      </c>
      <c r="V91" s="22">
        <f>产品服务物料清单!H91</f>
        <v>5</v>
      </c>
      <c r="W91" s="20" t="str">
        <f>产品服务物料清单!G91</f>
        <v>装卸搬运服务</v>
      </c>
      <c r="X91" s="20" t="str">
        <f>产品服务物料清单!I91</f>
        <v>20</v>
      </c>
      <c r="Y91" s="20" t="str">
        <f>产品服务物料清单!AQ91</f>
        <v>E:其他</v>
      </c>
      <c r="Z91" s="20" t="str">
        <f>产品服务物料清单!K91</f>
        <v>成本中心-叶片发货吊装-16T吊车</v>
      </c>
      <c r="AA91" s="24">
        <f>产品服务物料清单!Q91</f>
        <v>0.06</v>
      </c>
      <c r="AB91" s="83" t="str">
        <f>产品服务物料清单!R91</f>
        <v>其他</v>
      </c>
      <c r="AC91" s="83" t="str">
        <f>产品服务物料清单!S91</f>
        <v>不缴纳印花税</v>
      </c>
    </row>
    <row r="92" spans="1:29" ht="14.1" customHeight="1" x14ac:dyDescent="0.3">
      <c r="A92" s="83" t="str">
        <f>产品服务物料清单!J92</f>
        <v>DDA02521</v>
      </c>
      <c r="B92" s="24" t="str">
        <f>产品服务物料清单!L92</f>
        <v>PC</v>
      </c>
      <c r="C92" s="83">
        <f>产品服务物料清单!M92</f>
        <v>1</v>
      </c>
      <c r="D92" s="24" t="str">
        <f>产品服务物料清单!N92</f>
        <v>指使用吊车将叶片在车间、堆场与叶片运输车之间进行装卸和搬运的业务活动，按吊车吨位结算。</v>
      </c>
      <c r="E92" s="123" t="str">
        <f>产品服务物料清单!O92</f>
        <v>A</v>
      </c>
      <c r="F92" s="83" t="str">
        <f>产品服务物料清单!P92</f>
        <v>D0</v>
      </c>
      <c r="G92" s="83" t="str">
        <f>产品服务物料清单!U92</f>
        <v>FW</v>
      </c>
      <c r="H92" s="123">
        <f>产品服务物料清单!V92</f>
        <v>6401050000</v>
      </c>
      <c r="I92" s="83" t="str">
        <f>产品服务物料清单!X92</f>
        <v>×</v>
      </c>
      <c r="J92" s="83" t="str">
        <f>产品服务物料清单!Y92</f>
        <v>×</v>
      </c>
      <c r="K92" s="83" t="str">
        <f>产品服务物料清单!Z92</f>
        <v>√</v>
      </c>
      <c r="L92" s="83" t="str">
        <f>产品服务物料清单!AA92</f>
        <v>×</v>
      </c>
      <c r="M92" s="24">
        <f>产品服务物料清单!AB92</f>
        <v>0</v>
      </c>
      <c r="N92" s="24" t="str">
        <f>产品服务物料清单!AC92</f>
        <v>费用结算单</v>
      </c>
      <c r="O92" s="83">
        <f>产品服务物料清单!AD92</f>
        <v>0</v>
      </c>
      <c r="P92" s="83">
        <f>产品服务物料清单!AE92</f>
        <v>0</v>
      </c>
      <c r="Q92" s="20" t="str">
        <f>产品服务物料清单!B92</f>
        <v>DD</v>
      </c>
      <c r="R92" s="20" t="str">
        <f>产品服务物料清单!A92</f>
        <v>服务采购合同</v>
      </c>
      <c r="S92" s="20" t="str">
        <f>产品服务物料清单!C92</f>
        <v>A:成本中心类业务</v>
      </c>
      <c r="T92" s="21" t="str">
        <f>产品服务物料清单!F92</f>
        <v>02</v>
      </c>
      <c r="U92" s="20" t="str">
        <f>产品服务物料清单!E92</f>
        <v>物流辅助服务</v>
      </c>
      <c r="V92" s="22">
        <f>产品服务物料清单!H92</f>
        <v>5</v>
      </c>
      <c r="W92" s="20" t="str">
        <f>产品服务物料清单!G92</f>
        <v>装卸搬运服务</v>
      </c>
      <c r="X92" s="20" t="str">
        <f>产品服务物料清单!I92</f>
        <v>21</v>
      </c>
      <c r="Y92" s="20" t="str">
        <f>产品服务物料清单!AQ92</f>
        <v>E:其他</v>
      </c>
      <c r="Z92" s="20" t="str">
        <f>产品服务物料清单!K92</f>
        <v>成本中心-叶片发货吊装-35T吊车</v>
      </c>
      <c r="AA92" s="24">
        <f>产品服务物料清单!Q92</f>
        <v>0.06</v>
      </c>
      <c r="AB92" s="83" t="str">
        <f>产品服务物料清单!R92</f>
        <v>其他</v>
      </c>
      <c r="AC92" s="83" t="str">
        <f>产品服务物料清单!S92</f>
        <v>不缴纳印花税</v>
      </c>
    </row>
    <row r="93" spans="1:29" ht="14.1" customHeight="1" x14ac:dyDescent="0.3">
      <c r="A93" s="83" t="str">
        <f>产品服务物料清单!J93</f>
        <v>DDA02522</v>
      </c>
      <c r="B93" s="24" t="str">
        <f>产品服务物料清单!L93</f>
        <v>PC</v>
      </c>
      <c r="C93" s="83">
        <f>产品服务物料清单!M93</f>
        <v>1</v>
      </c>
      <c r="D93" s="24" t="str">
        <f>产品服务物料清单!N93</f>
        <v>指使用吊车将叶片在车间、堆场与叶片运输车之间进行装卸和搬运的业务活动，按吊车吨位结算。</v>
      </c>
      <c r="E93" s="123" t="str">
        <f>产品服务物料清单!O93</f>
        <v>A</v>
      </c>
      <c r="F93" s="83" t="str">
        <f>产品服务物料清单!P93</f>
        <v>D0</v>
      </c>
      <c r="G93" s="83" t="str">
        <f>产品服务物料清单!U93</f>
        <v>FW</v>
      </c>
      <c r="H93" s="83">
        <f>产品服务物料清单!V93</f>
        <v>6401050000</v>
      </c>
      <c r="I93" s="83" t="str">
        <f>产品服务物料清单!X93</f>
        <v>×</v>
      </c>
      <c r="J93" s="83" t="str">
        <f>产品服务物料清单!Y93</f>
        <v>×</v>
      </c>
      <c r="K93" s="83" t="str">
        <f>产品服务物料清单!Z93</f>
        <v>√</v>
      </c>
      <c r="L93" s="83" t="str">
        <f>产品服务物料清单!AA93</f>
        <v>×</v>
      </c>
      <c r="M93" s="83">
        <f>产品服务物料清单!AB93</f>
        <v>0</v>
      </c>
      <c r="N93" s="83" t="str">
        <f>产品服务物料清单!AC93</f>
        <v>费用结算单</v>
      </c>
      <c r="O93" s="83">
        <f>产品服务物料清单!AD93</f>
        <v>0</v>
      </c>
      <c r="P93" s="83">
        <f>产品服务物料清单!AE93</f>
        <v>0</v>
      </c>
      <c r="Q93" s="20" t="str">
        <f>产品服务物料清单!B93</f>
        <v>DD</v>
      </c>
      <c r="R93" s="20" t="str">
        <f>产品服务物料清单!A93</f>
        <v>服务采购合同</v>
      </c>
      <c r="S93" s="20" t="str">
        <f>产品服务物料清单!C93</f>
        <v>A:成本中心类业务</v>
      </c>
      <c r="T93" s="21" t="str">
        <f>产品服务物料清单!F93</f>
        <v>02</v>
      </c>
      <c r="U93" s="20" t="str">
        <f>产品服务物料清单!E93</f>
        <v>物流辅助服务</v>
      </c>
      <c r="V93" s="22">
        <f>产品服务物料清单!H93</f>
        <v>5</v>
      </c>
      <c r="W93" s="20" t="str">
        <f>产品服务物料清单!G93</f>
        <v>装卸搬运服务</v>
      </c>
      <c r="X93" s="20" t="str">
        <f>产品服务物料清单!I93</f>
        <v>22</v>
      </c>
      <c r="Y93" s="20" t="str">
        <f>产品服务物料清单!AQ93</f>
        <v>E:其他</v>
      </c>
      <c r="Z93" s="20" t="str">
        <f>产品服务物料清单!K93</f>
        <v>成本中心-叶片发货吊装-80T吊车</v>
      </c>
      <c r="AA93" s="24">
        <f>产品服务物料清单!Q93</f>
        <v>0.06</v>
      </c>
      <c r="AB93" s="83" t="str">
        <f>产品服务物料清单!R93</f>
        <v>其他</v>
      </c>
      <c r="AC93" s="83" t="str">
        <f>产品服务物料清单!S93</f>
        <v>不缴纳印花税</v>
      </c>
    </row>
    <row r="94" spans="1:29" ht="14.1" customHeight="1" x14ac:dyDescent="0.3">
      <c r="A94" s="83" t="str">
        <f>产品服务物料清单!J94</f>
        <v>DDA02523</v>
      </c>
      <c r="B94" s="83" t="str">
        <f>产品服务物料清单!L94</f>
        <v>PC</v>
      </c>
      <c r="C94" s="83">
        <f>产品服务物料清单!M94</f>
        <v>1</v>
      </c>
      <c r="D94" s="83" t="str">
        <f>产品服务物料清单!N94</f>
        <v>指党群工作部发生的、使用装卸搬运工具或人力吊运标识牌等业务活动</v>
      </c>
      <c r="E94" s="123" t="str">
        <f>产品服务物料清单!O94</f>
        <v>A</v>
      </c>
      <c r="F94" s="83" t="str">
        <f>产品服务物料清单!P94</f>
        <v>D0</v>
      </c>
      <c r="G94" s="83" t="str">
        <f>产品服务物料清单!U94</f>
        <v>FW</v>
      </c>
      <c r="H94" s="123" t="str">
        <f>产品服务物料清单!V94</f>
        <v>5101011000</v>
      </c>
      <c r="I94" s="83" t="str">
        <f>产品服务物料清单!X94</f>
        <v>×</v>
      </c>
      <c r="J94" s="83" t="str">
        <f>产品服务物料清单!Y94</f>
        <v>×</v>
      </c>
      <c r="K94" s="83" t="str">
        <f>产品服务物料清单!Z94</f>
        <v>×</v>
      </c>
      <c r="L94" s="83" t="str">
        <f>产品服务物料清单!AA94</f>
        <v>×</v>
      </c>
      <c r="M94" s="24">
        <f>产品服务物料清单!AB94</f>
        <v>0</v>
      </c>
      <c r="N94" s="24">
        <f>产品服务物料清单!AC94</f>
        <v>0</v>
      </c>
      <c r="O94" s="83">
        <f>产品服务物料清单!AD94</f>
        <v>0</v>
      </c>
      <c r="P94" s="83">
        <f>产品服务物料清单!AE94</f>
        <v>0</v>
      </c>
      <c r="Q94" s="20" t="str">
        <f>产品服务物料清单!B94</f>
        <v>DD</v>
      </c>
      <c r="R94" s="20" t="str">
        <f>产品服务物料清单!A94</f>
        <v>服务采购合同</v>
      </c>
      <c r="S94" s="20" t="str">
        <f>产品服务物料清单!C94</f>
        <v>A:成本中心类业务</v>
      </c>
      <c r="T94" s="21" t="str">
        <f>产品服务物料清单!F94</f>
        <v>02</v>
      </c>
      <c r="U94" s="20" t="str">
        <f>产品服务物料清单!E94</f>
        <v>物流辅助服务</v>
      </c>
      <c r="V94" s="22">
        <f>产品服务物料清单!H94</f>
        <v>5</v>
      </c>
      <c r="W94" s="20" t="str">
        <f>产品服务物料清单!G94</f>
        <v>装卸搬运服务</v>
      </c>
      <c r="X94" s="20" t="str">
        <f>产品服务物料清单!I94</f>
        <v>23</v>
      </c>
      <c r="Y94" s="20" t="str">
        <f>产品服务物料清单!AQ94</f>
        <v>E:其他</v>
      </c>
      <c r="Z94" s="20" t="str">
        <f>产品服务物料清单!K94</f>
        <v>成本中心-装卸搬运-党群</v>
      </c>
      <c r="AA94" s="24">
        <f>产品服务物料清单!Q94</f>
        <v>0.06</v>
      </c>
      <c r="AB94" s="83" t="str">
        <f>产品服务物料清单!R94</f>
        <v>其他</v>
      </c>
      <c r="AC94" s="123" t="str">
        <f>产品服务物料清单!S94</f>
        <v>不缴纳印花税</v>
      </c>
    </row>
    <row r="95" spans="1:29" ht="14.1" customHeight="1" x14ac:dyDescent="0.3">
      <c r="A95" s="83" t="str">
        <f>产品服务物料清单!J95</f>
        <v>DDA02601</v>
      </c>
      <c r="B95" s="24" t="str">
        <f>产品服务物料清单!L95</f>
        <v>PC</v>
      </c>
      <c r="C95" s="83">
        <f>产品服务物料清单!M95</f>
        <v>1</v>
      </c>
      <c r="D95" s="24" t="str">
        <f>产品服务物料清单!N95</f>
        <v>除邮政公司外，其他公司提供的日常物流辅助服务。</v>
      </c>
      <c r="E95" s="123" t="str">
        <f>产品服务物料清单!O95</f>
        <v>A</v>
      </c>
      <c r="F95" s="83" t="str">
        <f>产品服务物料清单!P95</f>
        <v>D0</v>
      </c>
      <c r="G95" s="83" t="str">
        <f>产品服务物料清单!U95</f>
        <v>FW</v>
      </c>
      <c r="H95" s="123" t="str">
        <f>产品服务物料清单!V95</f>
        <v>5101011000</v>
      </c>
      <c r="I95" s="83" t="str">
        <f>产品服务物料清单!X95</f>
        <v>×</v>
      </c>
      <c r="J95" s="83" t="str">
        <f>产品服务物料清单!Y95</f>
        <v>×</v>
      </c>
      <c r="K95" s="83" t="str">
        <f>产品服务物料清单!Z95</f>
        <v>×</v>
      </c>
      <c r="L95" s="83" t="str">
        <f>产品服务物料清单!AA95</f>
        <v>×</v>
      </c>
      <c r="M95" s="24">
        <f>产品服务物料清单!AB95</f>
        <v>0</v>
      </c>
      <c r="N95" s="24">
        <f>产品服务物料清单!AC95</f>
        <v>0</v>
      </c>
      <c r="O95" s="83">
        <f>产品服务物料清单!AD95</f>
        <v>0</v>
      </c>
      <c r="P95" s="83">
        <f>产品服务物料清单!AE95</f>
        <v>0</v>
      </c>
      <c r="Q95" s="20" t="str">
        <f>产品服务物料清单!B95</f>
        <v>DD</v>
      </c>
      <c r="R95" s="20" t="str">
        <f>产品服务物料清单!A95</f>
        <v>服务采购合同</v>
      </c>
      <c r="S95" s="20" t="str">
        <f>产品服务物料清单!C95</f>
        <v>A:成本中心类业务</v>
      </c>
      <c r="T95" s="21" t="str">
        <f>产品服务物料清单!F95</f>
        <v>02</v>
      </c>
      <c r="U95" s="20" t="str">
        <f>产品服务物料清单!E95</f>
        <v>物流辅助服务</v>
      </c>
      <c r="V95" s="22">
        <f>产品服务物料清单!H95</f>
        <v>6</v>
      </c>
      <c r="W95" s="20" t="str">
        <f>产品服务物料清单!G95</f>
        <v>仓储服务</v>
      </c>
      <c r="X95" s="20" t="str">
        <f>产品服务物料清单!I95</f>
        <v>01</v>
      </c>
      <c r="Y95" s="20" t="str">
        <f>产品服务物料清单!AQ95</f>
        <v>E:其他</v>
      </c>
      <c r="Z95" s="20" t="str">
        <f>产品服务物料清单!K95</f>
        <v>成本中心-非邮政快递费</v>
      </c>
      <c r="AA95" s="24">
        <f>产品服务物料清单!Q95</f>
        <v>0.06</v>
      </c>
      <c r="AB95" s="83" t="str">
        <f>产品服务物料清单!R95</f>
        <v>其他</v>
      </c>
      <c r="AC95" s="83" t="str">
        <f>产品服务物料清单!S95</f>
        <v>不缴纳印花税</v>
      </c>
    </row>
    <row r="96" spans="1:29" ht="14.1" customHeight="1" x14ac:dyDescent="0.3">
      <c r="A96" s="83" t="str">
        <f>产品服务物料清单!J96</f>
        <v>DDA02602</v>
      </c>
      <c r="B96" s="24" t="str">
        <f>产品服务物料清单!L96</f>
        <v>PC</v>
      </c>
      <c r="C96" s="83">
        <f>产品服务物料清单!M96</f>
        <v>1</v>
      </c>
      <c r="D96" s="24" t="str">
        <f>产品服务物料清单!N96</f>
        <v>指利用仓库、货场或者其他场所代客贮放、保管货物的业务活动。</v>
      </c>
      <c r="E96" s="123" t="str">
        <f>产品服务物料清单!O96</f>
        <v>A</v>
      </c>
      <c r="F96" s="83" t="str">
        <f>产品服务物料清单!P96</f>
        <v>D0</v>
      </c>
      <c r="G96" s="83" t="str">
        <f>产品服务物料清单!U96</f>
        <v>BG</v>
      </c>
      <c r="H96" s="123" t="str">
        <f>产品服务物料清单!V96</f>
        <v>5101062000</v>
      </c>
      <c r="I96" s="83" t="str">
        <f>产品服务物料清单!X96</f>
        <v>×</v>
      </c>
      <c r="J96" s="83" t="str">
        <f>产品服务物料清单!Y96</f>
        <v>×</v>
      </c>
      <c r="K96" s="83" t="str">
        <f>产品服务物料清单!Z96</f>
        <v>×</v>
      </c>
      <c r="L96" s="83" t="str">
        <f>产品服务物料清单!AA96</f>
        <v>×</v>
      </c>
      <c r="M96" s="24">
        <f>产品服务物料清单!AB96</f>
        <v>0</v>
      </c>
      <c r="N96" s="24">
        <f>产品服务物料清单!AC96</f>
        <v>0</v>
      </c>
      <c r="O96" s="83">
        <f>产品服务物料清单!AD96</f>
        <v>0</v>
      </c>
      <c r="P96" s="83">
        <f>产品服务物料清单!AE96</f>
        <v>0</v>
      </c>
      <c r="Q96" s="20" t="str">
        <f>产品服务物料清单!B96</f>
        <v>DD</v>
      </c>
      <c r="R96" s="20" t="str">
        <f>产品服务物料清单!A96</f>
        <v>服务采购合同</v>
      </c>
      <c r="S96" s="20" t="str">
        <f>产品服务物料清单!C96</f>
        <v>A:成本中心类业务</v>
      </c>
      <c r="T96" s="21" t="str">
        <f>产品服务物料清单!F96</f>
        <v>02</v>
      </c>
      <c r="U96" s="20" t="str">
        <f>产品服务物料清单!E96</f>
        <v>物流辅助服务</v>
      </c>
      <c r="V96" s="22">
        <f>产品服务物料清单!H96</f>
        <v>6</v>
      </c>
      <c r="W96" s="20" t="str">
        <f>产品服务物料清单!G96</f>
        <v>仓储服务</v>
      </c>
      <c r="X96" s="20" t="str">
        <f>产品服务物料清单!I96</f>
        <v>02</v>
      </c>
      <c r="Y96" s="20" t="str">
        <f>产品服务物料清单!AQ96</f>
        <v>E:其他</v>
      </c>
      <c r="Z96" s="20" t="str">
        <f>产品服务物料清单!K96</f>
        <v>成本中心-仓储保管</v>
      </c>
      <c r="AA96" s="24">
        <f>产品服务物料清单!Q96</f>
        <v>0.06</v>
      </c>
      <c r="AB96" s="83" t="str">
        <f>产品服务物料清单!R96</f>
        <v>其他</v>
      </c>
      <c r="AC96" s="83" t="str">
        <f>产品服务物料清单!S96</f>
        <v>仓储保管合同</v>
      </c>
    </row>
    <row r="97" spans="1:29" s="3" customFormat="1" ht="14.1" customHeight="1" x14ac:dyDescent="0.3">
      <c r="A97" s="83" t="str">
        <f>产品服务物料清单!J97</f>
        <v>DDA03201</v>
      </c>
      <c r="B97" s="24" t="str">
        <f>产品服务物料清单!L97</f>
        <v>PC</v>
      </c>
      <c r="C97" s="83">
        <f>产品服务物料清单!M97</f>
        <v>1</v>
      </c>
      <c r="D97" s="24" t="str">
        <f>产品服务物料清单!N97</f>
        <v>生产用设备租赁业务。</v>
      </c>
      <c r="E97" s="123" t="str">
        <f>产品服务物料清单!O97</f>
        <v>A</v>
      </c>
      <c r="F97" s="83" t="str">
        <f>产品服务物料清单!P97</f>
        <v>M3</v>
      </c>
      <c r="G97" s="83" t="str">
        <f>产品服务物料清单!U97</f>
        <v>ZL</v>
      </c>
      <c r="H97" s="123" t="str">
        <f>产品服务物料清单!V97</f>
        <v>5101043000</v>
      </c>
      <c r="I97" s="83" t="str">
        <f>产品服务物料清单!X97</f>
        <v>×</v>
      </c>
      <c r="J97" s="83" t="str">
        <f>产品服务物料清单!Y97</f>
        <v>×</v>
      </c>
      <c r="K97" s="83" t="str">
        <f>产品服务物料清单!Z97</f>
        <v>×</v>
      </c>
      <c r="L97" s="83" t="str">
        <f>产品服务物料清单!AA97</f>
        <v>×</v>
      </c>
      <c r="M97" s="24">
        <f>产品服务物料清单!AB97</f>
        <v>0</v>
      </c>
      <c r="N97" s="24">
        <f>产品服务物料清单!AC97</f>
        <v>0</v>
      </c>
      <c r="O97" s="83">
        <f>产品服务物料清单!AD97</f>
        <v>0</v>
      </c>
      <c r="P97" s="83">
        <f>产品服务物料清单!AE97</f>
        <v>0</v>
      </c>
      <c r="Q97" s="20" t="str">
        <f>产品服务物料清单!B97</f>
        <v>DD</v>
      </c>
      <c r="R97" s="20" t="str">
        <f>产品服务物料清单!A97</f>
        <v>服务采购合同</v>
      </c>
      <c r="S97" s="20" t="str">
        <f>产品服务物料清单!C97</f>
        <v>A:成本中心类业务</v>
      </c>
      <c r="T97" s="21" t="str">
        <f>产品服务物料清单!F97</f>
        <v>03</v>
      </c>
      <c r="U97" s="20" t="str">
        <f>产品服务物料清单!E97</f>
        <v>租赁服务</v>
      </c>
      <c r="V97" s="22">
        <f>产品服务物料清单!H97</f>
        <v>2</v>
      </c>
      <c r="W97" s="20" t="str">
        <f>产品服务物料清单!G97</f>
        <v>经营租赁服务</v>
      </c>
      <c r="X97" s="20" t="str">
        <f>产品服务物料清单!I97</f>
        <v>01</v>
      </c>
      <c r="Y97" s="20" t="str">
        <f>产品服务物料清单!AQ97</f>
        <v>E:其他</v>
      </c>
      <c r="Z97" s="20" t="str">
        <f>产品服务物料清单!K97</f>
        <v>成本中心-动产租赁-生产设备</v>
      </c>
      <c r="AA97" s="24">
        <f>产品服务物料清单!Q97</f>
        <v>0.13</v>
      </c>
      <c r="AB97" s="83" t="str">
        <f>产品服务物料清单!R97</f>
        <v>有形动产租赁（进）</v>
      </c>
      <c r="AC97" s="83" t="str">
        <f>产品服务物料清单!S97</f>
        <v>财产租赁合同</v>
      </c>
    </row>
    <row r="98" spans="1:29" s="3" customFormat="1" ht="14.1" customHeight="1" x14ac:dyDescent="0.3">
      <c r="A98" s="83" t="str">
        <f>产品服务物料清单!J98</f>
        <v>DDA03202</v>
      </c>
      <c r="B98" s="24" t="str">
        <f>产品服务物料清单!L98</f>
        <v>PC</v>
      </c>
      <c r="C98" s="83">
        <f>产品服务物料清单!M98</f>
        <v>1</v>
      </c>
      <c r="D98" s="24" t="str">
        <f>产品服务物料清单!N98</f>
        <v>指参加博览会、专业技术产品展览、进出口交易展会、一般产品展会、产品订货展会等展会的展位租赁。</v>
      </c>
      <c r="E98" s="123" t="str">
        <f>产品服务物料清单!O98</f>
        <v>A</v>
      </c>
      <c r="F98" s="83" t="str">
        <f>产品服务物料清单!P98</f>
        <v>N4</v>
      </c>
      <c r="G98" s="83" t="str">
        <f>产品服务物料清单!U98</f>
        <v>FW</v>
      </c>
      <c r="H98" s="123" t="str">
        <f>产品服务物料清单!V98</f>
        <v>5101036000</v>
      </c>
      <c r="I98" s="83" t="str">
        <f>产品服务物料清单!X98</f>
        <v>×</v>
      </c>
      <c r="J98" s="83" t="str">
        <f>产品服务物料清单!Y98</f>
        <v>×</v>
      </c>
      <c r="K98" s="83" t="str">
        <f>产品服务物料清单!Z98</f>
        <v>×</v>
      </c>
      <c r="L98" s="83" t="str">
        <f>产品服务物料清单!AA98</f>
        <v>×</v>
      </c>
      <c r="M98" s="24">
        <f>产品服务物料清单!AB98</f>
        <v>0</v>
      </c>
      <c r="N98" s="24">
        <f>产品服务物料清单!AC98</f>
        <v>0</v>
      </c>
      <c r="O98" s="83">
        <f>产品服务物料清单!AD98</f>
        <v>0</v>
      </c>
      <c r="P98" s="83">
        <f>产品服务物料清单!AE98</f>
        <v>0</v>
      </c>
      <c r="Q98" s="20" t="str">
        <f>产品服务物料清单!B98</f>
        <v>DD</v>
      </c>
      <c r="R98" s="20" t="str">
        <f>产品服务物料清单!A98</f>
        <v>服务采购合同</v>
      </c>
      <c r="S98" s="20" t="str">
        <f>产品服务物料清单!C98</f>
        <v>A:成本中心类业务</v>
      </c>
      <c r="T98" s="21" t="str">
        <f>产品服务物料清单!F98</f>
        <v>03</v>
      </c>
      <c r="U98" s="20" t="str">
        <f>产品服务物料清单!E98</f>
        <v>租赁服务</v>
      </c>
      <c r="V98" s="22">
        <f>产品服务物料清单!H98</f>
        <v>2</v>
      </c>
      <c r="W98" s="20" t="str">
        <f>产品服务物料清单!G98</f>
        <v>经营租赁服务</v>
      </c>
      <c r="X98" s="20" t="str">
        <f>产品服务物料清单!I98</f>
        <v>02</v>
      </c>
      <c r="Y98" s="20" t="str">
        <f>产品服务物料清单!AQ98</f>
        <v>E:其他</v>
      </c>
      <c r="Z98" s="20" t="str">
        <f>产品服务物料清单!K98</f>
        <v>成本中心-不动产租赁-展位</v>
      </c>
      <c r="AA98" s="24">
        <f>产品服务物料清单!Q98</f>
        <v>0.09</v>
      </c>
      <c r="AB98" s="83" t="str">
        <f>产品服务物料清单!R98</f>
        <v>不动产租赁服务（进）</v>
      </c>
      <c r="AC98" s="83" t="str">
        <f>产品服务物料清单!S98</f>
        <v>不缴纳印花税</v>
      </c>
    </row>
    <row r="99" spans="1:29" s="3" customFormat="1" ht="14.1" customHeight="1" x14ac:dyDescent="0.3">
      <c r="A99" s="83" t="str">
        <f>产品服务物料清单!J99</f>
        <v>DDA03203</v>
      </c>
      <c r="B99" s="24" t="str">
        <f>产品服务物料清单!L99</f>
        <v>PC</v>
      </c>
      <c r="C99" s="83">
        <f>产品服务物料清单!M99</f>
        <v>1</v>
      </c>
      <c r="D99" s="24" t="str">
        <f>产品服务物料清单!N99</f>
        <v>办公设备租赁业务。</v>
      </c>
      <c r="E99" s="123" t="str">
        <f>产品服务物料清单!O99</f>
        <v>A</v>
      </c>
      <c r="F99" s="83" t="str">
        <f>产品服务物料清单!P99</f>
        <v>M3</v>
      </c>
      <c r="G99" s="83" t="str">
        <f>产品服务物料清单!U99</f>
        <v>ZL</v>
      </c>
      <c r="H99" s="123" t="str">
        <f>产品服务物料清单!V99</f>
        <v>5101011000</v>
      </c>
      <c r="I99" s="83" t="str">
        <f>产品服务物料清单!X99</f>
        <v>×</v>
      </c>
      <c r="J99" s="83" t="str">
        <f>产品服务物料清单!Y99</f>
        <v>×</v>
      </c>
      <c r="K99" s="83" t="str">
        <f>产品服务物料清单!Z99</f>
        <v>×</v>
      </c>
      <c r="L99" s="83" t="str">
        <f>产品服务物料清单!AA99</f>
        <v>×</v>
      </c>
      <c r="M99" s="24">
        <f>产品服务物料清单!AB99</f>
        <v>0</v>
      </c>
      <c r="N99" s="24">
        <f>产品服务物料清单!AC99</f>
        <v>0</v>
      </c>
      <c r="O99" s="83">
        <f>产品服务物料清单!AD99</f>
        <v>0</v>
      </c>
      <c r="P99" s="83">
        <f>产品服务物料清单!AE99</f>
        <v>0</v>
      </c>
      <c r="Q99" s="20" t="str">
        <f>产品服务物料清单!B99</f>
        <v>DD</v>
      </c>
      <c r="R99" s="20" t="str">
        <f>产品服务物料清单!A99</f>
        <v>服务采购合同</v>
      </c>
      <c r="S99" s="20" t="str">
        <f>产品服务物料清单!C99</f>
        <v>A:成本中心类业务</v>
      </c>
      <c r="T99" s="21" t="str">
        <f>产品服务物料清单!F99</f>
        <v>03</v>
      </c>
      <c r="U99" s="20" t="str">
        <f>产品服务物料清单!E99</f>
        <v>租赁服务</v>
      </c>
      <c r="V99" s="22">
        <f>产品服务物料清单!H99</f>
        <v>2</v>
      </c>
      <c r="W99" s="20" t="str">
        <f>产品服务物料清单!G99</f>
        <v>经营租赁服务</v>
      </c>
      <c r="X99" s="20" t="str">
        <f>产品服务物料清单!I99</f>
        <v>03</v>
      </c>
      <c r="Y99" s="20" t="str">
        <f>产品服务物料清单!AQ99</f>
        <v>D:党工团办综合</v>
      </c>
      <c r="Z99" s="20" t="str">
        <f>产品服务物料清单!K99</f>
        <v>成本中心-动产租赁-办公设备</v>
      </c>
      <c r="AA99" s="24">
        <f>产品服务物料清单!Q99</f>
        <v>0.13</v>
      </c>
      <c r="AB99" s="83" t="str">
        <f>产品服务物料清单!R99</f>
        <v>有形动产租赁（进）</v>
      </c>
      <c r="AC99" s="83" t="str">
        <f>产品服务物料清单!S99</f>
        <v>财产租赁合同</v>
      </c>
    </row>
    <row r="100" spans="1:29" s="3" customFormat="1" ht="14.1" customHeight="1" x14ac:dyDescent="0.3">
      <c r="A100" s="83" t="str">
        <f>产品服务物料清单!J100</f>
        <v>DDA03204</v>
      </c>
      <c r="B100" s="24" t="str">
        <f>产品服务物料清单!L100</f>
        <v>PC</v>
      </c>
      <c r="C100" s="83">
        <f>产品服务物料清单!M100</f>
        <v>1</v>
      </c>
      <c r="D100" s="24" t="str">
        <f>产品服务物料清单!N100</f>
        <v>不含司机的车辆租赁。</v>
      </c>
      <c r="E100" s="123" t="str">
        <f>产品服务物料清单!O100</f>
        <v>A</v>
      </c>
      <c r="F100" s="83" t="str">
        <f>产品服务物料清单!P100</f>
        <v>M3</v>
      </c>
      <c r="G100" s="83" t="str">
        <f>产品服务物料清单!U100</f>
        <v>ZL</v>
      </c>
      <c r="H100" s="123" t="str">
        <f>产品服务物料清单!V100</f>
        <v>5101043000</v>
      </c>
      <c r="I100" s="83" t="str">
        <f>产品服务物料清单!X100</f>
        <v>×</v>
      </c>
      <c r="J100" s="83" t="str">
        <f>产品服务物料清单!Y100</f>
        <v>×</v>
      </c>
      <c r="K100" s="83" t="str">
        <f>产品服务物料清单!Z100</f>
        <v>×</v>
      </c>
      <c r="L100" s="83" t="str">
        <f>产品服务物料清单!AA100</f>
        <v>×</v>
      </c>
      <c r="M100" s="24">
        <f>产品服务物料清单!AB100</f>
        <v>0</v>
      </c>
      <c r="N100" s="24">
        <f>产品服务物料清单!AC100</f>
        <v>0</v>
      </c>
      <c r="O100" s="83">
        <f>产品服务物料清单!AD100</f>
        <v>0</v>
      </c>
      <c r="P100" s="83">
        <f>产品服务物料清单!AE100</f>
        <v>0</v>
      </c>
      <c r="Q100" s="20" t="str">
        <f>产品服务物料清单!B100</f>
        <v>DD</v>
      </c>
      <c r="R100" s="20" t="str">
        <f>产品服务物料清单!A100</f>
        <v>服务采购合同</v>
      </c>
      <c r="S100" s="20" t="str">
        <f>产品服务物料清单!C100</f>
        <v>A:成本中心类业务</v>
      </c>
      <c r="T100" s="21" t="str">
        <f>产品服务物料清单!F100</f>
        <v>03</v>
      </c>
      <c r="U100" s="20" t="str">
        <f>产品服务物料清单!E100</f>
        <v>租赁服务</v>
      </c>
      <c r="V100" s="22">
        <f>产品服务物料清单!H100</f>
        <v>2</v>
      </c>
      <c r="W100" s="20" t="str">
        <f>产品服务物料清单!G100</f>
        <v>经营租赁服务</v>
      </c>
      <c r="X100" s="20" t="str">
        <f>产品服务物料清单!I100</f>
        <v>04</v>
      </c>
      <c r="Y100" s="20" t="str">
        <f>产品服务物料清单!AQ100</f>
        <v>D:党工团办综合</v>
      </c>
      <c r="Z100" s="20" t="str">
        <f>产品服务物料清单!K100</f>
        <v>成本中心-动产租赁-公务用车</v>
      </c>
      <c r="AA100" s="24">
        <f>产品服务物料清单!Q100</f>
        <v>0.13</v>
      </c>
      <c r="AB100" s="83" t="str">
        <f>产品服务物料清单!R100</f>
        <v>有形动产租赁（进）</v>
      </c>
      <c r="AC100" s="83" t="str">
        <f>产品服务物料清单!S100</f>
        <v>财产租赁合同</v>
      </c>
    </row>
    <row r="101" spans="1:29" s="3" customFormat="1" ht="14.1" customHeight="1" x14ac:dyDescent="0.3">
      <c r="A101" s="83" t="str">
        <f>产品服务物料清单!J101</f>
        <v>DDA03205</v>
      </c>
      <c r="B101" s="24" t="str">
        <f>产品服务物料清单!L101</f>
        <v>PC</v>
      </c>
      <c r="C101" s="83">
        <f>产品服务物料清单!M101</f>
        <v>1</v>
      </c>
      <c r="D101" s="24" t="str">
        <f>产品服务物料清单!N101</f>
        <v>指在约定时间租用房屋，用于生产的。</v>
      </c>
      <c r="E101" s="123" t="str">
        <f>产品服务物料清单!O101</f>
        <v>A</v>
      </c>
      <c r="F101" s="83" t="str">
        <f>产品服务物料清单!P101</f>
        <v>N4</v>
      </c>
      <c r="G101" s="83" t="str">
        <f>产品服务物料清单!U101</f>
        <v>ZL</v>
      </c>
      <c r="H101" s="123" t="str">
        <f>产品服务物料清单!V101</f>
        <v>5101043000</v>
      </c>
      <c r="I101" s="83" t="str">
        <f>产品服务物料清单!X101</f>
        <v>×</v>
      </c>
      <c r="J101" s="83" t="str">
        <f>产品服务物料清单!Y101</f>
        <v>×</v>
      </c>
      <c r="K101" s="83" t="str">
        <f>产品服务物料清单!Z101</f>
        <v>×</v>
      </c>
      <c r="L101" s="83" t="str">
        <f>产品服务物料清单!AA101</f>
        <v>×</v>
      </c>
      <c r="M101" s="24" t="str">
        <f>产品服务物料清单!AB101</f>
        <v>备注栏内容：不动产的详细地址。</v>
      </c>
      <c r="N101" s="24">
        <f>产品服务物料清单!AC101</f>
        <v>0</v>
      </c>
      <c r="O101" s="83">
        <f>产品服务物料清单!AD101</f>
        <v>0</v>
      </c>
      <c r="P101" s="83">
        <f>产品服务物料清单!AE101</f>
        <v>0</v>
      </c>
      <c r="Q101" s="20" t="str">
        <f>产品服务物料清单!B101</f>
        <v>DD</v>
      </c>
      <c r="R101" s="20" t="str">
        <f>产品服务物料清单!A101</f>
        <v>服务采购合同</v>
      </c>
      <c r="S101" s="20" t="str">
        <f>产品服务物料清单!C101</f>
        <v>A:成本中心类业务</v>
      </c>
      <c r="T101" s="21" t="str">
        <f>产品服务物料清单!F101</f>
        <v>03</v>
      </c>
      <c r="U101" s="20" t="str">
        <f>产品服务物料清单!E101</f>
        <v>租赁服务</v>
      </c>
      <c r="V101" s="22">
        <f>产品服务物料清单!H101</f>
        <v>2</v>
      </c>
      <c r="W101" s="20" t="str">
        <f>产品服务物料清单!G101</f>
        <v>经营租赁服务</v>
      </c>
      <c r="X101" s="20" t="str">
        <f>产品服务物料清单!I101</f>
        <v>05</v>
      </c>
      <c r="Y101" s="20" t="str">
        <f>产品服务物料清单!AQ101</f>
        <v>E:其他</v>
      </c>
      <c r="Z101" s="20" t="str">
        <f>产品服务物料清单!K101</f>
        <v>成本中心-不动产租赁-厂房</v>
      </c>
      <c r="AA101" s="24">
        <f>产品服务物料清单!Q101</f>
        <v>0.09</v>
      </c>
      <c r="AB101" s="83" t="str">
        <f>产品服务物料清单!R101</f>
        <v>不动产租赁服务（进）</v>
      </c>
      <c r="AC101" s="83" t="str">
        <f>产品服务物料清单!S101</f>
        <v>财产租赁合同</v>
      </c>
    </row>
    <row r="102" spans="1:29" s="3" customFormat="1" ht="14.1" customHeight="1" x14ac:dyDescent="0.3">
      <c r="A102" s="83" t="str">
        <f>产品服务物料清单!J102</f>
        <v>DDA03206</v>
      </c>
      <c r="B102" s="24" t="str">
        <f>产品服务物料清单!L102</f>
        <v>PC</v>
      </c>
      <c r="C102" s="83">
        <f>产品服务物料清单!M102</f>
        <v>1</v>
      </c>
      <c r="D102" s="24" t="str">
        <f>产品服务物料清单!N102</f>
        <v>按年收取固定车位的停车费。</v>
      </c>
      <c r="E102" s="123" t="str">
        <f>产品服务物料清单!O102</f>
        <v>A</v>
      </c>
      <c r="F102" s="83" t="str">
        <f>产品服务物料清单!P102</f>
        <v>M3</v>
      </c>
      <c r="G102" s="83" t="str">
        <f>产品服务物料清单!U102</f>
        <v>ZL</v>
      </c>
      <c r="H102" s="123" t="str">
        <f>产品服务物料清单!V102</f>
        <v>5101043000</v>
      </c>
      <c r="I102" s="83" t="str">
        <f>产品服务物料清单!X102</f>
        <v>×</v>
      </c>
      <c r="J102" s="83" t="str">
        <f>产品服务物料清单!Y102</f>
        <v>×</v>
      </c>
      <c r="K102" s="83" t="str">
        <f>产品服务物料清单!Z102</f>
        <v>×</v>
      </c>
      <c r="L102" s="83" t="str">
        <f>产品服务物料清单!AA102</f>
        <v>×</v>
      </c>
      <c r="M102" s="24">
        <f>产品服务物料清单!AB102</f>
        <v>0</v>
      </c>
      <c r="N102" s="24">
        <f>产品服务物料清单!AC102</f>
        <v>0</v>
      </c>
      <c r="O102" s="83">
        <f>产品服务物料清单!AD102</f>
        <v>0</v>
      </c>
      <c r="P102" s="83">
        <f>产品服务物料清单!AE102</f>
        <v>0</v>
      </c>
      <c r="Q102" s="20" t="str">
        <f>产品服务物料清单!B102</f>
        <v>DD</v>
      </c>
      <c r="R102" s="20" t="str">
        <f>产品服务物料清单!A102</f>
        <v>服务采购合同</v>
      </c>
      <c r="S102" s="20" t="str">
        <f>产品服务物料清单!C102</f>
        <v>A:成本中心类业务</v>
      </c>
      <c r="T102" s="21" t="str">
        <f>产品服务物料清单!F102</f>
        <v>03</v>
      </c>
      <c r="U102" s="20" t="str">
        <f>产品服务物料清单!E102</f>
        <v>租赁服务</v>
      </c>
      <c r="V102" s="22">
        <f>产品服务物料清单!H102</f>
        <v>2</v>
      </c>
      <c r="W102" s="20" t="str">
        <f>产品服务物料清单!G102</f>
        <v>经营租赁服务</v>
      </c>
      <c r="X102" s="20" t="str">
        <f>产品服务物料清单!I102</f>
        <v>06</v>
      </c>
      <c r="Y102" s="20" t="str">
        <f>产品服务物料清单!AQ102</f>
        <v>E:其他</v>
      </c>
      <c r="Z102" s="20" t="str">
        <f>产品服务物料清单!K102</f>
        <v>成本中心-停车费</v>
      </c>
      <c r="AA102" s="24">
        <f>产品服务物料清单!Q102</f>
        <v>0.13</v>
      </c>
      <c r="AB102" s="83" t="str">
        <f>产品服务物料清单!R102</f>
        <v>有形动产租赁（进）</v>
      </c>
      <c r="AC102" s="83" t="str">
        <f>产品服务物料清单!S102</f>
        <v>财产租赁合同</v>
      </c>
    </row>
    <row r="103" spans="1:29" ht="14.1" customHeight="1" x14ac:dyDescent="0.3">
      <c r="A103" s="83" t="str">
        <f>产品服务物料清单!J103</f>
        <v>DDA03207</v>
      </c>
      <c r="B103" s="24" t="str">
        <f>产品服务物料清单!L103</f>
        <v>PC</v>
      </c>
      <c r="C103" s="83">
        <f>产品服务物料清单!M103</f>
        <v>1</v>
      </c>
      <c r="D103" s="24" t="str">
        <f>产品服务物料清单!N103</f>
        <v>指在约定时间内将不动产转让他人使用且租赁物所有权不变更的业务活动。</v>
      </c>
      <c r="E103" s="123" t="str">
        <f>产品服务物料清单!O103</f>
        <v>A</v>
      </c>
      <c r="F103" s="83" t="str">
        <f>产品服务物料清单!P103</f>
        <v>N4</v>
      </c>
      <c r="G103" s="83" t="str">
        <f>产品服务物料清单!U103</f>
        <v>ZL</v>
      </c>
      <c r="H103" s="123" t="str">
        <f>产品服务物料清单!V103</f>
        <v>2211020000</v>
      </c>
      <c r="I103" s="83" t="str">
        <f>产品服务物料清单!X103</f>
        <v>×</v>
      </c>
      <c r="J103" s="83" t="str">
        <f>产品服务物料清单!Y103</f>
        <v>×</v>
      </c>
      <c r="K103" s="83" t="str">
        <f>产品服务物料清单!Z103</f>
        <v>×</v>
      </c>
      <c r="L103" s="83" t="str">
        <f>产品服务物料清单!AA103</f>
        <v>×</v>
      </c>
      <c r="M103" s="24" t="str">
        <f>产品服务物料清单!AB103</f>
        <v>备注栏内容：不动产的详细地址。</v>
      </c>
      <c r="N103" s="24">
        <f>产品服务物料清单!AC103</f>
        <v>0</v>
      </c>
      <c r="O103" s="83">
        <f>产品服务物料清单!AD103</f>
        <v>0</v>
      </c>
      <c r="P103" s="83">
        <f>产品服务物料清单!AE103</f>
        <v>0</v>
      </c>
      <c r="Q103" s="20" t="str">
        <f>产品服务物料清单!B103</f>
        <v>DD</v>
      </c>
      <c r="R103" s="20" t="str">
        <f>产品服务物料清单!A103</f>
        <v>服务采购合同</v>
      </c>
      <c r="S103" s="20" t="str">
        <f>产品服务物料清单!C103</f>
        <v>A:成本中心类业务</v>
      </c>
      <c r="T103" s="21" t="str">
        <f>产品服务物料清单!F103</f>
        <v>03</v>
      </c>
      <c r="U103" s="20" t="str">
        <f>产品服务物料清单!E103</f>
        <v>租赁服务</v>
      </c>
      <c r="V103" s="22">
        <f>产品服务物料清单!H103</f>
        <v>2</v>
      </c>
      <c r="W103" s="20" t="str">
        <f>产品服务物料清单!G103</f>
        <v>经营租赁服务</v>
      </c>
      <c r="X103" s="20" t="str">
        <f>产品服务物料清单!I103</f>
        <v>07</v>
      </c>
      <c r="Y103" s="20" t="str">
        <f>产品服务物料清单!AQ103</f>
        <v>D:党工团办综合</v>
      </c>
      <c r="Z103" s="20" t="str">
        <f>产品服务物料清单!K103</f>
        <v>成本中心-职工宿舍及配套</v>
      </c>
      <c r="AA103" s="24">
        <f>产品服务物料清单!Q103</f>
        <v>0.09</v>
      </c>
      <c r="AB103" s="83" t="str">
        <f>产品服务物料清单!R103</f>
        <v>不动产租赁服务（进）</v>
      </c>
      <c r="AC103" s="83" t="str">
        <f>产品服务物料清单!S103</f>
        <v>财产租赁合同</v>
      </c>
    </row>
    <row r="104" spans="1:29" ht="14.1" customHeight="1" x14ac:dyDescent="0.3">
      <c r="A104" s="83" t="str">
        <f>产品服务物料清单!J104</f>
        <v>DDA03208</v>
      </c>
      <c r="B104" s="24" t="str">
        <f>产品服务物料清单!L104</f>
        <v>PC</v>
      </c>
      <c r="C104" s="83">
        <f>产品服务物料清单!M104</f>
        <v>1</v>
      </c>
      <c r="D104" s="24" t="str">
        <f>产品服务物料清单!N104</f>
        <v>公司绿植租赁业务。</v>
      </c>
      <c r="E104" s="123" t="str">
        <f>产品服务物料清单!O104</f>
        <v>A</v>
      </c>
      <c r="F104" s="83" t="str">
        <f>产品服务物料清单!P104</f>
        <v>M3</v>
      </c>
      <c r="G104" s="83" t="str">
        <f>产品服务物料清单!U104</f>
        <v>ZL</v>
      </c>
      <c r="H104" s="83" t="str">
        <f>产品服务物料清单!V104</f>
        <v>5101011000</v>
      </c>
      <c r="I104" s="83" t="str">
        <f>产品服务物料清单!X104</f>
        <v>×</v>
      </c>
      <c r="J104" s="83" t="str">
        <f>产品服务物料清单!Y104</f>
        <v>×</v>
      </c>
      <c r="K104" s="83" t="str">
        <f>产品服务物料清单!Z104</f>
        <v>×</v>
      </c>
      <c r="L104" s="83" t="str">
        <f>产品服务物料清单!AA104</f>
        <v>×</v>
      </c>
      <c r="M104" s="83">
        <f>产品服务物料清单!AB104</f>
        <v>0</v>
      </c>
      <c r="N104" s="83">
        <f>产品服务物料清单!AC104</f>
        <v>0</v>
      </c>
      <c r="O104" s="83">
        <f>产品服务物料清单!AD104</f>
        <v>0</v>
      </c>
      <c r="P104" s="83">
        <f>产品服务物料清单!AE104</f>
        <v>0</v>
      </c>
      <c r="Q104" s="20" t="str">
        <f>产品服务物料清单!B104</f>
        <v>DD</v>
      </c>
      <c r="R104" s="20" t="str">
        <f>产品服务物料清单!A104</f>
        <v>服务采购合同</v>
      </c>
      <c r="S104" s="20" t="str">
        <f>产品服务物料清单!C104</f>
        <v>A:成本中心类业务</v>
      </c>
      <c r="T104" s="21" t="str">
        <f>产品服务物料清单!F104</f>
        <v>03</v>
      </c>
      <c r="U104" s="20" t="str">
        <f>产品服务物料清单!E104</f>
        <v>租赁服务</v>
      </c>
      <c r="V104" s="22">
        <f>产品服务物料清单!H104</f>
        <v>2</v>
      </c>
      <c r="W104" s="20" t="str">
        <f>产品服务物料清单!G104</f>
        <v>经营租赁服务</v>
      </c>
      <c r="X104" s="20" t="str">
        <f>产品服务物料清单!I104</f>
        <v>08</v>
      </c>
      <c r="Y104" s="20" t="str">
        <f>产品服务物料清单!AQ104</f>
        <v>E:其他</v>
      </c>
      <c r="Z104" s="20" t="str">
        <f>产品服务物料清单!K104</f>
        <v>成本中心-动产租赁-绿植</v>
      </c>
      <c r="AA104" s="24">
        <f>产品服务物料清单!Q104</f>
        <v>0.13</v>
      </c>
      <c r="AB104" s="83" t="str">
        <f>产品服务物料清单!R104</f>
        <v>有形动产租赁（进）</v>
      </c>
      <c r="AC104" s="83" t="str">
        <f>产品服务物料清单!S104</f>
        <v>财产租赁合同</v>
      </c>
    </row>
    <row r="105" spans="1:29" ht="14.1" customHeight="1" x14ac:dyDescent="0.3">
      <c r="A105" s="83" t="str">
        <f>产品服务物料清单!J105</f>
        <v>DDA03209</v>
      </c>
      <c r="B105" s="83" t="str">
        <f>产品服务物料清单!L105</f>
        <v>PC</v>
      </c>
      <c r="C105" s="83">
        <f>产品服务物料清单!M105</f>
        <v>1</v>
      </c>
      <c r="D105" s="24" t="str">
        <f>产品服务物料清单!N105</f>
        <v>质量部用设备租赁业务。</v>
      </c>
      <c r="E105" s="123" t="str">
        <f>产品服务物料清单!O105</f>
        <v>A</v>
      </c>
      <c r="F105" s="83" t="str">
        <f>产品服务物料清单!P105</f>
        <v>M3</v>
      </c>
      <c r="G105" s="83" t="str">
        <f>产品服务物料清单!U105</f>
        <v>ZL</v>
      </c>
      <c r="H105" s="83" t="str">
        <f>产品服务物料清单!V105</f>
        <v>5101043000</v>
      </c>
      <c r="I105" s="83" t="str">
        <f>产品服务物料清单!X105</f>
        <v>×</v>
      </c>
      <c r="J105" s="83" t="str">
        <f>产品服务物料清单!Y105</f>
        <v>×</v>
      </c>
      <c r="K105" s="83" t="str">
        <f>产品服务物料清单!Z105</f>
        <v>×</v>
      </c>
      <c r="L105" s="83" t="str">
        <f>产品服务物料清单!AA105</f>
        <v>×</v>
      </c>
      <c r="M105" s="83">
        <f>产品服务物料清单!AB105</f>
        <v>0</v>
      </c>
      <c r="N105" s="83">
        <f>产品服务物料清单!AC105</f>
        <v>0</v>
      </c>
      <c r="O105" s="83">
        <f>产品服务物料清单!AD105</f>
        <v>0</v>
      </c>
      <c r="P105" s="83">
        <f>产品服务物料清单!AE105</f>
        <v>0</v>
      </c>
      <c r="Q105" s="20" t="str">
        <f>产品服务物料清单!B105</f>
        <v>DD</v>
      </c>
      <c r="R105" s="20" t="str">
        <f>产品服务物料清单!A105</f>
        <v>服务采购合同</v>
      </c>
      <c r="S105" s="20" t="str">
        <f>产品服务物料清单!C105</f>
        <v>A:成本中心类业务</v>
      </c>
      <c r="T105" s="21" t="str">
        <f>产品服务物料清单!F105</f>
        <v>03</v>
      </c>
      <c r="U105" s="20" t="str">
        <f>产品服务物料清单!E105</f>
        <v>租赁服务</v>
      </c>
      <c r="V105" s="22">
        <f>产品服务物料清单!H105</f>
        <v>2</v>
      </c>
      <c r="W105" s="20" t="str">
        <f>产品服务物料清单!G105</f>
        <v>经营租赁服务</v>
      </c>
      <c r="X105" s="20" t="str">
        <f>产品服务物料清单!I105</f>
        <v>09</v>
      </c>
      <c r="Y105" s="20" t="str">
        <f>产品服务物料清单!AQ105</f>
        <v>A:安环质量类</v>
      </c>
      <c r="Z105" s="20" t="str">
        <f>产品服务物料清单!K105</f>
        <v>成本中心-动产租赁-质量设备</v>
      </c>
      <c r="AA105" s="24">
        <f>产品服务物料清单!Q105</f>
        <v>0.13</v>
      </c>
      <c r="AB105" s="83" t="str">
        <f>产品服务物料清单!R105</f>
        <v>有形动产租赁（进）</v>
      </c>
      <c r="AC105" s="123" t="str">
        <f>产品服务物料清单!S105</f>
        <v>财产租赁合同</v>
      </c>
    </row>
    <row r="106" spans="1:29" ht="14.1" customHeight="1" x14ac:dyDescent="0.3">
      <c r="A106" s="83" t="str">
        <f>产品服务物料清单!J106</f>
        <v>DDA03210</v>
      </c>
      <c r="B106" s="83" t="str">
        <f>产品服务物料清单!L106</f>
        <v>PC</v>
      </c>
      <c r="C106" s="83">
        <f>产品服务物料清单!M106</f>
        <v>1</v>
      </c>
      <c r="D106" s="24" t="str">
        <f>产品服务物料清单!N106</f>
        <v>指在约定时间租用房屋，用于存放库房材料的。</v>
      </c>
      <c r="E106" s="123" t="str">
        <f>产品服务物料清单!O106</f>
        <v>A</v>
      </c>
      <c r="F106" s="83" t="str">
        <f>产品服务物料清单!P106</f>
        <v>N4</v>
      </c>
      <c r="G106" s="83" t="str">
        <f>产品服务物料清单!U106</f>
        <v>ZL</v>
      </c>
      <c r="H106" s="83" t="str">
        <f>产品服务物料清单!V106</f>
        <v>5101043000</v>
      </c>
      <c r="I106" s="83" t="str">
        <f>产品服务物料清单!X106</f>
        <v>×</v>
      </c>
      <c r="J106" s="83" t="str">
        <f>产品服务物料清单!Y106</f>
        <v>×</v>
      </c>
      <c r="K106" s="83" t="str">
        <f>产品服务物料清单!Z106</f>
        <v>×</v>
      </c>
      <c r="L106" s="83" t="str">
        <f>产品服务物料清单!AA106</f>
        <v>×</v>
      </c>
      <c r="M106" s="83" t="str">
        <f>产品服务物料清单!AB106</f>
        <v>备注栏内容：不动产的详细地址。</v>
      </c>
      <c r="N106" s="83">
        <f>产品服务物料清单!AC106</f>
        <v>0</v>
      </c>
      <c r="O106" s="83">
        <f>产品服务物料清单!AD106</f>
        <v>0</v>
      </c>
      <c r="P106" s="83">
        <f>产品服务物料清单!AE106</f>
        <v>0</v>
      </c>
      <c r="Q106" s="20" t="str">
        <f>产品服务物料清单!B106</f>
        <v>DD</v>
      </c>
      <c r="R106" s="20" t="str">
        <f>产品服务物料清单!A106</f>
        <v>服务采购合同</v>
      </c>
      <c r="S106" s="20" t="str">
        <f>产品服务物料清单!C106</f>
        <v>A:成本中心类业务</v>
      </c>
      <c r="T106" s="21" t="str">
        <f>产品服务物料清单!F106</f>
        <v>03</v>
      </c>
      <c r="U106" s="20" t="str">
        <f>产品服务物料清单!E106</f>
        <v>租赁服务</v>
      </c>
      <c r="V106" s="22">
        <f>产品服务物料清单!H106</f>
        <v>2</v>
      </c>
      <c r="W106" s="20" t="str">
        <f>产品服务物料清单!G106</f>
        <v>经营租赁服务</v>
      </c>
      <c r="X106" s="20" t="str">
        <f>产品服务物料清单!I106</f>
        <v>10</v>
      </c>
      <c r="Y106" s="20" t="str">
        <f>产品服务物料清单!AQ106</f>
        <v>E:其他</v>
      </c>
      <c r="Z106" s="20" t="str">
        <f>产品服务物料清单!K106</f>
        <v>成本中心-不动产租赁-仓库</v>
      </c>
      <c r="AA106" s="24">
        <f>产品服务物料清单!Q106</f>
        <v>0.09</v>
      </c>
      <c r="AB106" s="83" t="str">
        <f>产品服务物料清单!R106</f>
        <v>不动产租赁服务（进）</v>
      </c>
      <c r="AC106" s="123" t="str">
        <f>产品服务物料清单!S106</f>
        <v>财产租赁合同</v>
      </c>
    </row>
    <row r="107" spans="1:29" ht="14.1" customHeight="1" x14ac:dyDescent="0.3">
      <c r="A107" s="83" t="str">
        <f>产品服务物料清单!J107</f>
        <v>DDA03211</v>
      </c>
      <c r="B107" s="83" t="str">
        <f>产品服务物料清单!L107</f>
        <v>PC</v>
      </c>
      <c r="C107" s="83">
        <f>产品服务物料清单!M107</f>
        <v>1</v>
      </c>
      <c r="D107" s="24" t="str">
        <f>产品服务物料清单!N107</f>
        <v>指在约定时间租用场地，用于存放叶片等。</v>
      </c>
      <c r="E107" s="123" t="str">
        <f>产品服务物料清单!O107</f>
        <v>A</v>
      </c>
      <c r="F107" s="83" t="str">
        <f>产品服务物料清单!P107</f>
        <v>N4</v>
      </c>
      <c r="G107" s="83" t="str">
        <f>产品服务物料清单!U107</f>
        <v>ZL</v>
      </c>
      <c r="H107" s="83" t="str">
        <f>产品服务物料清单!V107</f>
        <v>5101043000</v>
      </c>
      <c r="I107" s="83" t="str">
        <f>产品服务物料清单!X107</f>
        <v>×</v>
      </c>
      <c r="J107" s="83" t="str">
        <f>产品服务物料清单!Y107</f>
        <v>×</v>
      </c>
      <c r="K107" s="83" t="str">
        <f>产品服务物料清单!Z107</f>
        <v>×</v>
      </c>
      <c r="L107" s="83" t="str">
        <f>产品服务物料清单!AA107</f>
        <v>×</v>
      </c>
      <c r="M107" s="83" t="str">
        <f>产品服务物料清单!AB107</f>
        <v>备注栏内容：不动产的详细地址。</v>
      </c>
      <c r="N107" s="83">
        <f>产品服务物料清单!AC107</f>
        <v>0</v>
      </c>
      <c r="O107" s="83">
        <f>产品服务物料清单!AD107</f>
        <v>0</v>
      </c>
      <c r="P107" s="83">
        <f>产品服务物料清单!AE107</f>
        <v>0</v>
      </c>
      <c r="Q107" s="20" t="str">
        <f>产品服务物料清单!B107</f>
        <v>DD</v>
      </c>
      <c r="R107" s="20" t="str">
        <f>产品服务物料清单!A107</f>
        <v>服务采购合同</v>
      </c>
      <c r="S107" s="20" t="str">
        <f>产品服务物料清单!C107</f>
        <v>A:成本中心类业务</v>
      </c>
      <c r="T107" s="21" t="str">
        <f>产品服务物料清单!F107</f>
        <v>03</v>
      </c>
      <c r="U107" s="20" t="str">
        <f>产品服务物料清单!E107</f>
        <v>租赁服务</v>
      </c>
      <c r="V107" s="22">
        <f>产品服务物料清单!H107</f>
        <v>2</v>
      </c>
      <c r="W107" s="20" t="str">
        <f>产品服务物料清单!G107</f>
        <v>经营租赁服务</v>
      </c>
      <c r="X107" s="20" t="str">
        <f>产品服务物料清单!I107</f>
        <v>11</v>
      </c>
      <c r="Y107" s="20" t="str">
        <f>产品服务物料清单!AQ107</f>
        <v>E:其他</v>
      </c>
      <c r="Z107" s="20" t="str">
        <f>产品服务物料清单!K107</f>
        <v>成本中心-不动产租赁-堆场</v>
      </c>
      <c r="AA107" s="24">
        <f>产品服务物料清单!Q107</f>
        <v>0.09</v>
      </c>
      <c r="AB107" s="83" t="str">
        <f>产品服务物料清单!R107</f>
        <v>不动产租赁服务（进）</v>
      </c>
      <c r="AC107" s="123" t="str">
        <f>产品服务物料清单!S107</f>
        <v>财产租赁合同</v>
      </c>
    </row>
    <row r="108" spans="1:29" ht="14.1" customHeight="1" x14ac:dyDescent="0.3">
      <c r="A108" s="83" t="str">
        <f>产品服务物料清单!J108</f>
        <v>DDA03212</v>
      </c>
      <c r="B108" s="83" t="str">
        <f>产品服务物料清单!L108</f>
        <v>PC</v>
      </c>
      <c r="C108" s="83">
        <f>产品服务物料清单!M108</f>
        <v>1</v>
      </c>
      <c r="D108" s="83" t="str">
        <f>产品服务物料清单!N108</f>
        <v>库房用设备租赁业务。</v>
      </c>
      <c r="E108" s="123" t="str">
        <f>产品服务物料清单!O108</f>
        <v>A</v>
      </c>
      <c r="F108" s="83" t="str">
        <f>产品服务物料清单!P108</f>
        <v>M3</v>
      </c>
      <c r="G108" s="83" t="str">
        <f>产品服务物料清单!U108</f>
        <v>ZL</v>
      </c>
      <c r="H108" s="123" t="str">
        <f>产品服务物料清单!V108</f>
        <v>5101043000</v>
      </c>
      <c r="I108" s="83" t="str">
        <f>产品服务物料清单!X108</f>
        <v>×</v>
      </c>
      <c r="J108" s="83" t="str">
        <f>产品服务物料清单!Y108</f>
        <v>×</v>
      </c>
      <c r="K108" s="83" t="str">
        <f>产品服务物料清单!Z108</f>
        <v>×</v>
      </c>
      <c r="L108" s="83" t="str">
        <f>产品服务物料清单!AA108</f>
        <v>×</v>
      </c>
      <c r="M108" s="24" t="str">
        <f>产品服务物料清单!AB108</f>
        <v>备注栏内容：不动产的详细地址。</v>
      </c>
      <c r="N108" s="24">
        <f>产品服务物料清单!AC108</f>
        <v>0</v>
      </c>
      <c r="O108" s="83">
        <f>产品服务物料清单!AD108</f>
        <v>0</v>
      </c>
      <c r="P108" s="83">
        <f>产品服务物料清单!AE108</f>
        <v>0</v>
      </c>
      <c r="Q108" s="20" t="str">
        <f>产品服务物料清单!B108</f>
        <v>DD</v>
      </c>
      <c r="R108" s="20" t="str">
        <f>产品服务物料清单!A108</f>
        <v>服务采购合同</v>
      </c>
      <c r="S108" s="20" t="str">
        <f>产品服务物料清单!C108</f>
        <v>A:成本中心类业务</v>
      </c>
      <c r="T108" s="21" t="str">
        <f>产品服务物料清单!F108</f>
        <v>03</v>
      </c>
      <c r="U108" s="20" t="str">
        <f>产品服务物料清单!E108</f>
        <v>租赁服务</v>
      </c>
      <c r="V108" s="22">
        <f>产品服务物料清单!H108</f>
        <v>2</v>
      </c>
      <c r="W108" s="20" t="str">
        <f>产品服务物料清单!G108</f>
        <v>经营租赁服务</v>
      </c>
      <c r="X108" s="20" t="str">
        <f>产品服务物料清单!I108</f>
        <v>12</v>
      </c>
      <c r="Y108" s="20" t="str">
        <f>产品服务物料清单!AQ108</f>
        <v>E:其他</v>
      </c>
      <c r="Z108" s="20" t="str">
        <f>产品服务物料清单!K108</f>
        <v>成本中心-动产租赁-库房设备</v>
      </c>
      <c r="AA108" s="24">
        <f>产品服务物料清单!Q108</f>
        <v>0.13</v>
      </c>
      <c r="AB108" s="83" t="str">
        <f>产品服务物料清单!R108</f>
        <v>有形动产租赁（进）</v>
      </c>
      <c r="AC108" s="123" t="str">
        <f>产品服务物料清单!S108</f>
        <v>财产租赁合同</v>
      </c>
    </row>
    <row r="109" spans="1:29" ht="14.1" customHeight="1" x14ac:dyDescent="0.3">
      <c r="A109" s="83" t="str">
        <f>产品服务物料清单!J109</f>
        <v>DDA04101</v>
      </c>
      <c r="B109" s="24" t="str">
        <f>产品服务物料清单!L109</f>
        <v>PC</v>
      </c>
      <c r="C109" s="83">
        <f>产品服务物料清单!M109</f>
        <v>1</v>
      </c>
      <c r="D109" s="24" t="str">
        <f>产品服务物料清单!N109</f>
        <v>指利用固网、移动网、卫星、互联网，提供语音通话服务的业务活动。</v>
      </c>
      <c r="E109" s="123" t="str">
        <f>产品服务物料清单!O109</f>
        <v>A</v>
      </c>
      <c r="F109" s="83" t="str">
        <f>产品服务物料清单!P109</f>
        <v>N2</v>
      </c>
      <c r="G109" s="83" t="str">
        <f>产品服务物料清单!U109</f>
        <v>FW</v>
      </c>
      <c r="H109" s="123" t="str">
        <f>产品服务物料清单!V109</f>
        <v>5101029000</v>
      </c>
      <c r="I109" s="83" t="str">
        <f>产品服务物料清单!X109</f>
        <v>×</v>
      </c>
      <c r="J109" s="83" t="str">
        <f>产品服务物料清单!Y109</f>
        <v>×</v>
      </c>
      <c r="K109" s="83" t="str">
        <f>产品服务物料清单!Z109</f>
        <v>×</v>
      </c>
      <c r="L109" s="83" t="str">
        <f>产品服务物料清单!AA109</f>
        <v>×</v>
      </c>
      <c r="M109" s="24">
        <f>产品服务物料清单!AB109</f>
        <v>0</v>
      </c>
      <c r="N109" s="24">
        <f>产品服务物料清单!AC109</f>
        <v>0</v>
      </c>
      <c r="O109" s="83">
        <f>产品服务物料清单!AD109</f>
        <v>0</v>
      </c>
      <c r="P109" s="83">
        <f>产品服务物料清单!AE109</f>
        <v>0</v>
      </c>
      <c r="Q109" s="20" t="str">
        <f>产品服务物料清单!B109</f>
        <v>DD</v>
      </c>
      <c r="R109" s="20" t="str">
        <f>产品服务物料清单!A109</f>
        <v>服务采购合同</v>
      </c>
      <c r="S109" s="20" t="str">
        <f>产品服务物料清单!C109</f>
        <v>A:成本中心类业务</v>
      </c>
      <c r="T109" s="21" t="str">
        <f>产品服务物料清单!F109</f>
        <v>04</v>
      </c>
      <c r="U109" s="20" t="str">
        <f>产品服务物料清单!E109</f>
        <v>电信服务</v>
      </c>
      <c r="V109" s="22">
        <f>产品服务物料清单!H109</f>
        <v>1</v>
      </c>
      <c r="W109" s="20" t="str">
        <f>产品服务物料清单!G109</f>
        <v>基础电信服务</v>
      </c>
      <c r="X109" s="20" t="str">
        <f>产品服务物料清单!I109</f>
        <v>01</v>
      </c>
      <c r="Y109" s="20" t="str">
        <f>产品服务物料清单!AQ109</f>
        <v>E:其他</v>
      </c>
      <c r="Z109" s="20" t="str">
        <f>产品服务物料清单!K109</f>
        <v>成本中心-电话服务</v>
      </c>
      <c r="AA109" s="24">
        <f>产品服务物料清单!Q109</f>
        <v>0.09</v>
      </c>
      <c r="AB109" s="83" t="str">
        <f>产品服务物料清单!R109</f>
        <v>基础电信服务（进）</v>
      </c>
      <c r="AC109" s="83" t="str">
        <f>产品服务物料清单!S109</f>
        <v>不缴纳印花税</v>
      </c>
    </row>
    <row r="110" spans="1:29" ht="14.1" customHeight="1" x14ac:dyDescent="0.3">
      <c r="A110" s="83" t="str">
        <f>产品服务物料清单!J110</f>
        <v>DDA04201</v>
      </c>
      <c r="B110" s="24" t="str">
        <f>产品服务物料清单!L110</f>
        <v>PC</v>
      </c>
      <c r="C110" s="83">
        <f>产品服务物料清单!M110</f>
        <v>1</v>
      </c>
      <c r="D110" s="24" t="str">
        <f>产品服务物料清单!N110</f>
        <v>指利用固网、移动网、卫星、互联网、有线电视网络，提供互联网接入服务，并专用于办公区的业务活动。</v>
      </c>
      <c r="E110" s="123" t="str">
        <f>产品服务物料清单!O110</f>
        <v>A</v>
      </c>
      <c r="F110" s="83" t="str">
        <f>产品服务物料清单!P110</f>
        <v>D1</v>
      </c>
      <c r="G110" s="83" t="str">
        <f>产品服务物料清单!U110</f>
        <v>FW</v>
      </c>
      <c r="H110" s="123" t="str">
        <f>产品服务物料清单!V110</f>
        <v>5101044000</v>
      </c>
      <c r="I110" s="83" t="str">
        <f>产品服务物料清单!X110</f>
        <v>×</v>
      </c>
      <c r="J110" s="83" t="str">
        <f>产品服务物料清单!Y110</f>
        <v>×</v>
      </c>
      <c r="K110" s="83" t="str">
        <f>产品服务物料清单!Z110</f>
        <v>×</v>
      </c>
      <c r="L110" s="83" t="str">
        <f>产品服务物料清单!AA110</f>
        <v>×</v>
      </c>
      <c r="M110" s="24">
        <f>产品服务物料清单!AB110</f>
        <v>0</v>
      </c>
      <c r="N110" s="24">
        <f>产品服务物料清单!AC110</f>
        <v>0</v>
      </c>
      <c r="O110" s="83">
        <f>产品服务物料清单!AD110</f>
        <v>0</v>
      </c>
      <c r="P110" s="83">
        <f>产品服务物料清单!AE110</f>
        <v>0</v>
      </c>
      <c r="Q110" s="20" t="str">
        <f>产品服务物料清单!B110</f>
        <v>DD</v>
      </c>
      <c r="R110" s="20" t="str">
        <f>产品服务物料清单!A110</f>
        <v>服务采购合同</v>
      </c>
      <c r="S110" s="20" t="str">
        <f>产品服务物料清单!C110</f>
        <v>A:成本中心类业务</v>
      </c>
      <c r="T110" s="21" t="str">
        <f>产品服务物料清单!F110</f>
        <v>04</v>
      </c>
      <c r="U110" s="20" t="str">
        <f>产品服务物料清单!E110</f>
        <v>电信服务</v>
      </c>
      <c r="V110" s="22">
        <f>产品服务物料清单!H110</f>
        <v>2</v>
      </c>
      <c r="W110" s="20" t="str">
        <f>产品服务物料清单!G110</f>
        <v>增值电信服务</v>
      </c>
      <c r="X110" s="20" t="str">
        <f>产品服务物料清单!I110</f>
        <v>01</v>
      </c>
      <c r="Y110" s="20" t="str">
        <f>产品服务物料清单!AQ110</f>
        <v>E:其他</v>
      </c>
      <c r="Z110" s="20" t="str">
        <f>产品服务物料清单!K110</f>
        <v>成本中心-办公区网络服务</v>
      </c>
      <c r="AA110" s="24">
        <f>产品服务物料清单!Q110</f>
        <v>0.06</v>
      </c>
      <c r="AB110" s="83" t="str">
        <f>产品服务物料清单!R110</f>
        <v>增值电信服务</v>
      </c>
      <c r="AC110" s="83" t="str">
        <f>产品服务物料清单!S110</f>
        <v>不缴纳印花税</v>
      </c>
    </row>
    <row r="111" spans="1:29" ht="14.1" customHeight="1" x14ac:dyDescent="0.3">
      <c r="A111" s="83" t="str">
        <f>产品服务物料清单!J111</f>
        <v>DDA04202</v>
      </c>
      <c r="B111" s="24" t="str">
        <f>产品服务物料清单!L111</f>
        <v>PC</v>
      </c>
      <c r="C111" s="83">
        <f>产品服务物料清单!M111</f>
        <v>1</v>
      </c>
      <c r="D111" s="24" t="str">
        <f>产品服务物料清单!N111</f>
        <v>指利用固网、移动网、卫星、互联网、有线电视网络，提供互联网接入服务，并专用于视频专线通信的业务活动。</v>
      </c>
      <c r="E111" s="123" t="str">
        <f>产品服务物料清单!O111</f>
        <v>A</v>
      </c>
      <c r="F111" s="83" t="str">
        <f>产品服务物料清单!P111</f>
        <v>D1</v>
      </c>
      <c r="G111" s="83" t="str">
        <f>产品服务物料清单!U111</f>
        <v>FW</v>
      </c>
      <c r="H111" s="123" t="str">
        <f>产品服务物料清单!V111</f>
        <v>5101044000</v>
      </c>
      <c r="I111" s="83" t="str">
        <f>产品服务物料清单!X111</f>
        <v>×</v>
      </c>
      <c r="J111" s="83" t="str">
        <f>产品服务物料清单!Y111</f>
        <v>×</v>
      </c>
      <c r="K111" s="83" t="str">
        <f>产品服务物料清单!Z111</f>
        <v>×</v>
      </c>
      <c r="L111" s="83" t="str">
        <f>产品服务物料清单!AA111</f>
        <v>×</v>
      </c>
      <c r="M111" s="24">
        <f>产品服务物料清单!AB111</f>
        <v>0</v>
      </c>
      <c r="N111" s="24">
        <f>产品服务物料清单!AC111</f>
        <v>0</v>
      </c>
      <c r="O111" s="83">
        <f>产品服务物料清单!AD111</f>
        <v>0</v>
      </c>
      <c r="P111" s="83">
        <f>产品服务物料清单!AE111</f>
        <v>0</v>
      </c>
      <c r="Q111" s="20" t="str">
        <f>产品服务物料清单!B111</f>
        <v>DD</v>
      </c>
      <c r="R111" s="20" t="str">
        <f>产品服务物料清单!A111</f>
        <v>服务采购合同</v>
      </c>
      <c r="S111" s="20" t="str">
        <f>产品服务物料清单!C111</f>
        <v>A:成本中心类业务</v>
      </c>
      <c r="T111" s="21" t="str">
        <f>产品服务物料清单!F111</f>
        <v>04</v>
      </c>
      <c r="U111" s="20" t="str">
        <f>产品服务物料清单!E111</f>
        <v>电信服务</v>
      </c>
      <c r="V111" s="22">
        <f>产品服务物料清单!H111</f>
        <v>2</v>
      </c>
      <c r="W111" s="20" t="str">
        <f>产品服务物料清单!G111</f>
        <v>增值电信服务</v>
      </c>
      <c r="X111" s="20" t="str">
        <f>产品服务物料清单!I111</f>
        <v>02</v>
      </c>
      <c r="Y111" s="20" t="str">
        <f>产品服务物料清单!AQ111</f>
        <v>E:其他</v>
      </c>
      <c r="Z111" s="20" t="str">
        <f>产品服务物料清单!K111</f>
        <v>成本中心-视频专线</v>
      </c>
      <c r="AA111" s="24">
        <f>产品服务物料清单!Q111</f>
        <v>0.06</v>
      </c>
      <c r="AB111" s="83" t="str">
        <f>产品服务物料清单!R111</f>
        <v>增值电信服务</v>
      </c>
      <c r="AC111" s="83" t="str">
        <f>产品服务物料清单!S111</f>
        <v>不缴纳印花税</v>
      </c>
    </row>
    <row r="112" spans="1:29" ht="14.1" customHeight="1" x14ac:dyDescent="0.3">
      <c r="A112" s="83" t="str">
        <f>产品服务物料清单!J112</f>
        <v>DDA04203</v>
      </c>
      <c r="B112" s="24" t="str">
        <f>产品服务物料清单!L112</f>
        <v>PC</v>
      </c>
      <c r="C112" s="83">
        <f>产品服务物料清单!M112</f>
        <v>1</v>
      </c>
      <c r="D112" s="24" t="str">
        <f>产品服务物料清单!N112</f>
        <v>指利用固网、移动网、卫星、互联网、有线电视网络，提供互联网接入服务，并专用于宿舍区网络的业务活动。</v>
      </c>
      <c r="E112" s="123" t="str">
        <f>产品服务物料清单!O112</f>
        <v>A</v>
      </c>
      <c r="F112" s="83" t="str">
        <f>产品服务物料清单!P112</f>
        <v>D1</v>
      </c>
      <c r="G112" s="83" t="str">
        <f>产品服务物料清单!U112</f>
        <v>FW</v>
      </c>
      <c r="H112" s="123" t="str">
        <f>产品服务物料清单!V112</f>
        <v>2211020000</v>
      </c>
      <c r="I112" s="83" t="str">
        <f>产品服务物料清单!X112</f>
        <v>×</v>
      </c>
      <c r="J112" s="83" t="str">
        <f>产品服务物料清单!Y112</f>
        <v>×</v>
      </c>
      <c r="K112" s="83" t="str">
        <f>产品服务物料清单!Z112</f>
        <v>×</v>
      </c>
      <c r="L112" s="83" t="str">
        <f>产品服务物料清单!AA112</f>
        <v>×</v>
      </c>
      <c r="M112" s="24">
        <f>产品服务物料清单!AB112</f>
        <v>0</v>
      </c>
      <c r="N112" s="24">
        <f>产品服务物料清单!AC112</f>
        <v>0</v>
      </c>
      <c r="O112" s="83">
        <f>产品服务物料清单!AD112</f>
        <v>0</v>
      </c>
      <c r="P112" s="83">
        <f>产品服务物料清单!AE112</f>
        <v>0</v>
      </c>
      <c r="Q112" s="20" t="str">
        <f>产品服务物料清单!B112</f>
        <v>DD</v>
      </c>
      <c r="R112" s="20" t="str">
        <f>产品服务物料清单!A112</f>
        <v>服务采购合同</v>
      </c>
      <c r="S112" s="20" t="str">
        <f>产品服务物料清单!C112</f>
        <v>A:成本中心类业务</v>
      </c>
      <c r="T112" s="21" t="str">
        <f>产品服务物料清单!F112</f>
        <v>04</v>
      </c>
      <c r="U112" s="20" t="str">
        <f>产品服务物料清单!E112</f>
        <v>电信服务</v>
      </c>
      <c r="V112" s="22">
        <f>产品服务物料清单!H112</f>
        <v>2</v>
      </c>
      <c r="W112" s="20" t="str">
        <f>产品服务物料清单!G112</f>
        <v>增值电信服务</v>
      </c>
      <c r="X112" s="20" t="str">
        <f>产品服务物料清单!I112</f>
        <v>03</v>
      </c>
      <c r="Y112" s="20" t="str">
        <f>产品服务物料清单!AQ112</f>
        <v>E:其他</v>
      </c>
      <c r="Z112" s="20" t="str">
        <f>产品服务物料清单!K112</f>
        <v>成本中心-宿舍网络服务</v>
      </c>
      <c r="AA112" s="24">
        <f>产品服务物料清单!Q112</f>
        <v>0.06</v>
      </c>
      <c r="AB112" s="83" t="str">
        <f>产品服务物料清单!R112</f>
        <v>增值电信服务</v>
      </c>
      <c r="AC112" s="83" t="str">
        <f>产品服务物料清单!S112</f>
        <v>不缴纳印花税</v>
      </c>
    </row>
    <row r="113" spans="1:29" ht="14.1" customHeight="1" x14ac:dyDescent="0.3">
      <c r="A113" s="83" t="str">
        <f>产品服务物料清单!J113</f>
        <v>DDA05301</v>
      </c>
      <c r="B113" s="24" t="str">
        <f>产品服务物料清单!L113</f>
        <v>PC</v>
      </c>
      <c r="C113" s="83">
        <f>产品服务物料清单!M113</f>
        <v>1</v>
      </c>
      <c r="D113" s="24" t="str">
        <f>产品服务物料清单!N113</f>
        <v>对厂房进行修补、加固、养护、改善，使之恢复原来的使用价值或者延长其使用期限的工程作业。</v>
      </c>
      <c r="E113" s="123" t="str">
        <f>产品服务物料清单!O113</f>
        <v>A</v>
      </c>
      <c r="F113" s="83" t="str">
        <f>产品服务物料清单!P113</f>
        <v>N3</v>
      </c>
      <c r="G113" s="83" t="str">
        <f>产品服务物料清单!U113</f>
        <v>JG</v>
      </c>
      <c r="H113" s="83" t="str">
        <f>产品服务物料清单!V113</f>
        <v>5101021000</v>
      </c>
      <c r="I113" s="83" t="str">
        <f>产品服务物料清单!X113</f>
        <v>×</v>
      </c>
      <c r="J113" s="83" t="str">
        <f>产品服务物料清单!Y113</f>
        <v>×</v>
      </c>
      <c r="K113" s="83" t="str">
        <f>产品服务物料清单!Z113</f>
        <v>×</v>
      </c>
      <c r="L113" s="83" t="str">
        <f>产品服务物料清单!AA113</f>
        <v>×</v>
      </c>
      <c r="M113" s="83" t="str">
        <f>产品服务物料清单!AB113</f>
        <v>备注栏内容：建筑服务发生地县（市、区）名称及项目名称</v>
      </c>
      <c r="N113" s="83">
        <f>产品服务物料清单!AC113</f>
        <v>0</v>
      </c>
      <c r="O113" s="83">
        <f>产品服务物料清单!AD113</f>
        <v>0</v>
      </c>
      <c r="P113" s="83">
        <f>产品服务物料清单!AE113</f>
        <v>0</v>
      </c>
      <c r="Q113" s="20" t="str">
        <f>产品服务物料清单!B113</f>
        <v>DD</v>
      </c>
      <c r="R113" s="20" t="str">
        <f>产品服务物料清单!A113</f>
        <v>服务采购合同</v>
      </c>
      <c r="S113" s="20" t="str">
        <f>产品服务物料清单!C113</f>
        <v>A:成本中心类业务</v>
      </c>
      <c r="T113" s="21" t="str">
        <f>产品服务物料清单!F113</f>
        <v>05</v>
      </c>
      <c r="U113" s="20" t="str">
        <f>产品服务物料清单!E113</f>
        <v>建筑服务</v>
      </c>
      <c r="V113" s="22">
        <f>产品服务物料清单!H113</f>
        <v>3</v>
      </c>
      <c r="W113" s="20" t="str">
        <f>产品服务物料清单!G113</f>
        <v>修缮服务</v>
      </c>
      <c r="X113" s="20" t="str">
        <f>产品服务物料清单!I113</f>
        <v>01</v>
      </c>
      <c r="Y113" s="20" t="str">
        <f>产品服务物料清单!AQ113</f>
        <v>D:党工团办综合</v>
      </c>
      <c r="Z113" s="20" t="str">
        <f>产品服务物料清单!K113</f>
        <v>成本中心-房屋修缮-厂房</v>
      </c>
      <c r="AA113" s="24">
        <f>产品服务物料清单!Q113</f>
        <v>0.09</v>
      </c>
      <c r="AB113" s="83" t="str">
        <f>产品服务物料清单!R113</f>
        <v>建筑安装服务（进）</v>
      </c>
      <c r="AC113" s="83" t="str">
        <f>产品服务物料清单!S113</f>
        <v>加工承揽合同</v>
      </c>
    </row>
    <row r="114" spans="1:29" ht="14.1" customHeight="1" x14ac:dyDescent="0.3">
      <c r="A114" s="83" t="str">
        <f>产品服务物料清单!J114</f>
        <v>DDA05302</v>
      </c>
      <c r="B114" s="83" t="str">
        <f>产品服务物料清单!L114</f>
        <v>PC</v>
      </c>
      <c r="C114" s="83">
        <f>产品服务物料清单!M114</f>
        <v>1</v>
      </c>
      <c r="D114" s="83" t="str">
        <f>产品服务物料清单!N114</f>
        <v>对库房进行修补、加固、养护、改善，使之恢复原来的使用价值或者延长其使用期限的工程作业。</v>
      </c>
      <c r="E114" s="123" t="str">
        <f>产品服务物料清单!O114</f>
        <v>A</v>
      </c>
      <c r="F114" s="83" t="str">
        <f>产品服务物料清单!P114</f>
        <v>N3</v>
      </c>
      <c r="G114" s="83" t="str">
        <f>产品服务物料清单!U114</f>
        <v>JG</v>
      </c>
      <c r="H114" s="123" t="str">
        <f>产品服务物料清单!V114</f>
        <v>5101021000</v>
      </c>
      <c r="I114" s="83" t="str">
        <f>产品服务物料清单!X114</f>
        <v>×</v>
      </c>
      <c r="J114" s="83" t="str">
        <f>产品服务物料清单!Y114</f>
        <v>×</v>
      </c>
      <c r="K114" s="83" t="str">
        <f>产品服务物料清单!Z114</f>
        <v>×</v>
      </c>
      <c r="L114" s="83" t="str">
        <f>产品服务物料清单!AA114</f>
        <v>×</v>
      </c>
      <c r="M114" s="24" t="str">
        <f>产品服务物料清单!AB114</f>
        <v>备注栏内容：建筑服务发生地县（市、区）名称及项目名称</v>
      </c>
      <c r="N114" s="24">
        <f>产品服务物料清单!AC114</f>
        <v>0</v>
      </c>
      <c r="O114" s="83">
        <f>产品服务物料清单!AD114</f>
        <v>0</v>
      </c>
      <c r="P114" s="83">
        <f>产品服务物料清单!AE114</f>
        <v>0</v>
      </c>
      <c r="Q114" s="20" t="str">
        <f>产品服务物料清单!B114</f>
        <v>DD</v>
      </c>
      <c r="R114" s="20" t="str">
        <f>产品服务物料清单!A114</f>
        <v>服务采购合同</v>
      </c>
      <c r="S114" s="20" t="str">
        <f>产品服务物料清单!C114</f>
        <v>A:成本中心类业务</v>
      </c>
      <c r="T114" s="21" t="str">
        <f>产品服务物料清单!F114</f>
        <v>05</v>
      </c>
      <c r="U114" s="20" t="str">
        <f>产品服务物料清单!E114</f>
        <v>建筑服务</v>
      </c>
      <c r="V114" s="22">
        <f>产品服务物料清单!H114</f>
        <v>3</v>
      </c>
      <c r="W114" s="20" t="str">
        <f>产品服务物料清单!G114</f>
        <v>修缮服务</v>
      </c>
      <c r="X114" s="20" t="str">
        <f>产品服务物料清单!I114</f>
        <v>02</v>
      </c>
      <c r="Y114" s="20" t="str">
        <f>产品服务物料清单!AQ114</f>
        <v>D:党工团办综合</v>
      </c>
      <c r="Z114" s="20" t="str">
        <f>产品服务物料清单!K114</f>
        <v>成本中心-房屋修缮-库房</v>
      </c>
      <c r="AA114" s="24">
        <f>产品服务物料清单!Q114</f>
        <v>0.09</v>
      </c>
      <c r="AB114" s="83" t="str">
        <f>产品服务物料清单!R114</f>
        <v>建筑安装服务（进）</v>
      </c>
      <c r="AC114" s="123" t="str">
        <f>产品服务物料清单!S114</f>
        <v>加工承揽合同</v>
      </c>
    </row>
    <row r="115" spans="1:29" ht="14.1" customHeight="1" x14ac:dyDescent="0.3">
      <c r="A115" s="83" t="str">
        <f>产品服务物料清单!J115</f>
        <v>DDA05401</v>
      </c>
      <c r="B115" s="24" t="str">
        <f>产品服务物料清单!L115</f>
        <v>PC</v>
      </c>
      <c r="C115" s="83">
        <f>产品服务物料清单!M115</f>
        <v>1</v>
      </c>
      <c r="D115" s="24" t="str">
        <f>产品服务物料清单!N115</f>
        <v>对办公区进行修饰装修，使之美观或者具有特定用途的工程作业。</v>
      </c>
      <c r="E115" s="123" t="str">
        <f>产品服务物料清单!O115</f>
        <v>A</v>
      </c>
      <c r="F115" s="83" t="str">
        <f>产品服务物料清单!P115</f>
        <v>N0</v>
      </c>
      <c r="G115" s="83" t="str">
        <f>产品服务物料清单!U115</f>
        <v>FW</v>
      </c>
      <c r="H115" s="123" t="str">
        <f>产品服务物料清单!V115</f>
        <v>5101021000</v>
      </c>
      <c r="I115" s="83" t="str">
        <f>产品服务物料清单!X115</f>
        <v>×</v>
      </c>
      <c r="J115" s="83" t="str">
        <f>产品服务物料清单!Y115</f>
        <v>×</v>
      </c>
      <c r="K115" s="83" t="str">
        <f>产品服务物料清单!Z115</f>
        <v>×</v>
      </c>
      <c r="L115" s="83" t="str">
        <f>产品服务物料清单!AA115</f>
        <v>×</v>
      </c>
      <c r="M115" s="24" t="str">
        <f>产品服务物料清单!AB115</f>
        <v>备注栏内容：建筑服务发生地县（市、区）名称及项目名称</v>
      </c>
      <c r="N115" s="24">
        <f>产品服务物料清单!AC115</f>
        <v>0</v>
      </c>
      <c r="O115" s="83">
        <f>产品服务物料清单!AD115</f>
        <v>0</v>
      </c>
      <c r="P115" s="83">
        <f>产品服务物料清单!AE115</f>
        <v>0</v>
      </c>
      <c r="Q115" s="20" t="str">
        <f>产品服务物料清单!B115</f>
        <v>DD</v>
      </c>
      <c r="R115" s="20" t="str">
        <f>产品服务物料清单!A115</f>
        <v>服务采购合同</v>
      </c>
      <c r="S115" s="20" t="str">
        <f>产品服务物料清单!C115</f>
        <v>A:成本中心类业务</v>
      </c>
      <c r="T115" s="21" t="str">
        <f>产品服务物料清单!F115</f>
        <v>05</v>
      </c>
      <c r="U115" s="20" t="str">
        <f>产品服务物料清单!E115</f>
        <v>建筑服务</v>
      </c>
      <c r="V115" s="22">
        <f>产品服务物料清单!H115</f>
        <v>4</v>
      </c>
      <c r="W115" s="20" t="str">
        <f>产品服务物料清单!G115</f>
        <v>装饰服务</v>
      </c>
      <c r="X115" s="20" t="str">
        <f>产品服务物料清单!I115</f>
        <v>01</v>
      </c>
      <c r="Y115" s="20" t="str">
        <f>产品服务物料清单!AQ115</f>
        <v>D:党工团办综合</v>
      </c>
      <c r="Z115" s="20" t="str">
        <f>产品服务物料清单!K115</f>
        <v>成本中心-装饰装修</v>
      </c>
      <c r="AA115" s="24">
        <f>产品服务物料清单!Q115</f>
        <v>0.09</v>
      </c>
      <c r="AB115" s="83" t="str">
        <f>产品服务物料清单!R115</f>
        <v>其他（进）</v>
      </c>
      <c r="AC115" s="83" t="str">
        <f>产品服务物料清单!S115</f>
        <v>不缴纳印花税</v>
      </c>
    </row>
    <row r="116" spans="1:29" ht="14.1" customHeight="1" x14ac:dyDescent="0.3">
      <c r="A116" s="83" t="str">
        <f>产品服务物料清单!J116</f>
        <v>DDA05501</v>
      </c>
      <c r="B116" s="24" t="str">
        <f>产品服务物料清单!L116</f>
        <v>PC</v>
      </c>
      <c r="C116" s="83">
        <f>产品服务物料清单!M116</f>
        <v>1</v>
      </c>
      <c r="D116" s="24" t="str">
        <f>产品服务物料清单!N116</f>
        <v>在厂区内新增绿化装饰业务，使之美观或者具有特定用途的工程作业。</v>
      </c>
      <c r="E116" s="123" t="str">
        <f>产品服务物料清单!O116</f>
        <v>A</v>
      </c>
      <c r="F116" s="83" t="str">
        <f>产品服务物料清单!P116</f>
        <v>N3</v>
      </c>
      <c r="G116" s="83" t="str">
        <f>产品服务物料清单!U116</f>
        <v>CB</v>
      </c>
      <c r="H116" s="123" t="str">
        <f>产品服务物料清单!V116</f>
        <v>5101059000</v>
      </c>
      <c r="I116" s="83" t="str">
        <f>产品服务物料清单!X116</f>
        <v>×</v>
      </c>
      <c r="J116" s="83" t="str">
        <f>产品服务物料清单!Y116</f>
        <v>×</v>
      </c>
      <c r="K116" s="83" t="str">
        <f>产品服务物料清单!Z116</f>
        <v>×</v>
      </c>
      <c r="L116" s="83" t="str">
        <f>产品服务物料清单!AA116</f>
        <v>×</v>
      </c>
      <c r="M116" s="24" t="str">
        <f>产品服务物料清单!AB116</f>
        <v>备注栏内容：建筑服务发生地县（市、区）名称及项目名称</v>
      </c>
      <c r="N116" s="24">
        <f>产品服务物料清单!AC116</f>
        <v>0</v>
      </c>
      <c r="O116" s="83">
        <f>产品服务物料清单!AD116</f>
        <v>0</v>
      </c>
      <c r="P116" s="83">
        <f>产品服务物料清单!AE116</f>
        <v>0</v>
      </c>
      <c r="Q116" s="20" t="str">
        <f>产品服务物料清单!B116</f>
        <v>DD</v>
      </c>
      <c r="R116" s="20" t="str">
        <f>产品服务物料清单!A116</f>
        <v>服务采购合同</v>
      </c>
      <c r="S116" s="20" t="str">
        <f>产品服务物料清单!C116</f>
        <v>A:成本中心类业务</v>
      </c>
      <c r="T116" s="21" t="str">
        <f>产品服务物料清单!F116</f>
        <v>05</v>
      </c>
      <c r="U116" s="20" t="str">
        <f>产品服务物料清单!E116</f>
        <v>建筑服务</v>
      </c>
      <c r="V116" s="22">
        <f>产品服务物料清单!H116</f>
        <v>5</v>
      </c>
      <c r="W116" s="20" t="str">
        <f>产品服务物料清单!G116</f>
        <v>其他建筑服务</v>
      </c>
      <c r="X116" s="20" t="str">
        <f>产品服务物料清单!I116</f>
        <v>01</v>
      </c>
      <c r="Y116" s="20" t="str">
        <f>产品服务物料清单!AQ116</f>
        <v>D:党工团办综合</v>
      </c>
      <c r="Z116" s="20" t="str">
        <f>产品服务物料清单!K116</f>
        <v>成本中心-其他服务-绿化</v>
      </c>
      <c r="AA116" s="24">
        <f>产品服务物料清单!Q116</f>
        <v>0.09</v>
      </c>
      <c r="AB116" s="83" t="str">
        <f>产品服务物料清单!R116</f>
        <v>建筑安装服务（进）</v>
      </c>
      <c r="AC116" s="123" t="str">
        <f>产品服务物料清单!S116</f>
        <v>建筑安装工程承包合同</v>
      </c>
    </row>
    <row r="117" spans="1:29" ht="14.1" customHeight="1" x14ac:dyDescent="0.3">
      <c r="A117" s="83" t="str">
        <f>产品服务物料清单!J117</f>
        <v>DDA06301</v>
      </c>
      <c r="B117" s="24" t="str">
        <f>产品服务物料清单!L117</f>
        <v>PC</v>
      </c>
      <c r="C117" s="83">
        <f>产品服务物料清单!M117</f>
        <v>1</v>
      </c>
      <c r="D117" s="24" t="str">
        <f>产品服务物料清单!N117</f>
        <v>指以财产及其有关利益为保险标的的保险业务活动。</v>
      </c>
      <c r="E117" s="123" t="str">
        <f>产品服务物料清单!O117</f>
        <v>A</v>
      </c>
      <c r="F117" s="83" t="str">
        <f>产品服务物料清单!P117</f>
        <v>D2</v>
      </c>
      <c r="G117" s="83" t="str">
        <f>产品服务物料清单!U117</f>
        <v>BX</v>
      </c>
      <c r="H117" s="123" t="str">
        <f>产品服务物料清单!V117</f>
        <v>5101052000</v>
      </c>
      <c r="I117" s="83" t="str">
        <f>产品服务物料清单!X117</f>
        <v>×</v>
      </c>
      <c r="J117" s="83" t="str">
        <f>产品服务物料清单!Y117</f>
        <v>×</v>
      </c>
      <c r="K117" s="83" t="str">
        <f>产品服务物料清单!Z117</f>
        <v>×</v>
      </c>
      <c r="L117" s="83" t="str">
        <f>产品服务物料清单!AA117</f>
        <v>×</v>
      </c>
      <c r="M117" s="24">
        <f>产品服务物料清单!AB117</f>
        <v>0</v>
      </c>
      <c r="N117" s="24">
        <f>产品服务物料清单!AC117</f>
        <v>0</v>
      </c>
      <c r="O117" s="83">
        <f>产品服务物料清单!AD117</f>
        <v>0</v>
      </c>
      <c r="P117" s="83">
        <f>产品服务物料清单!AE117</f>
        <v>0</v>
      </c>
      <c r="Q117" s="20" t="str">
        <f>产品服务物料清单!B117</f>
        <v>DD</v>
      </c>
      <c r="R117" s="20" t="str">
        <f>产品服务物料清单!A117</f>
        <v>服务采购合同</v>
      </c>
      <c r="S117" s="20" t="str">
        <f>产品服务物料清单!C117</f>
        <v>A:成本中心类业务</v>
      </c>
      <c r="T117" s="21" t="str">
        <f>产品服务物料清单!F117</f>
        <v>06</v>
      </c>
      <c r="U117" s="20" t="str">
        <f>产品服务物料清单!E117</f>
        <v>金融服务</v>
      </c>
      <c r="V117" s="22">
        <f>产品服务物料清单!H117</f>
        <v>3</v>
      </c>
      <c r="W117" s="20" t="str">
        <f>产品服务物料清单!G117</f>
        <v>保险服务</v>
      </c>
      <c r="X117" s="20" t="str">
        <f>产品服务物料清单!I117</f>
        <v>01</v>
      </c>
      <c r="Y117" s="20" t="str">
        <f>产品服务物料清单!AQ117</f>
        <v>E:其他</v>
      </c>
      <c r="Z117" s="20" t="str">
        <f>产品服务物料清单!K117</f>
        <v>成本中心-财产保险</v>
      </c>
      <c r="AA117" s="24">
        <f>产品服务物料清单!Q117</f>
        <v>0.06</v>
      </c>
      <c r="AB117" s="83" t="str">
        <f>产品服务物料清单!R117</f>
        <v>金融保险服务</v>
      </c>
      <c r="AC117" s="83" t="str">
        <f>产品服务物料清单!S117</f>
        <v>财产保险合同</v>
      </c>
    </row>
    <row r="118" spans="1:29" ht="14.1" customHeight="1" x14ac:dyDescent="0.3">
      <c r="A118" s="83" t="str">
        <f>产品服务物料清单!J118</f>
        <v>DDA06302</v>
      </c>
      <c r="B118" s="24" t="str">
        <f>产品服务物料清单!L118</f>
        <v>PC</v>
      </c>
      <c r="C118" s="83">
        <f>产品服务物料清单!M118</f>
        <v>1</v>
      </c>
      <c r="D118" s="24" t="str">
        <f>产品服务物料清单!N118</f>
        <v>指以各公司产品质量为保险标的的保险业务活动。</v>
      </c>
      <c r="E118" s="123" t="str">
        <f>产品服务物料清单!O118</f>
        <v>A</v>
      </c>
      <c r="F118" s="83" t="str">
        <f>产品服务物料清单!P118</f>
        <v>D2</v>
      </c>
      <c r="G118" s="83" t="str">
        <f>产品服务物料清单!U118</f>
        <v>BX</v>
      </c>
      <c r="H118" s="123" t="str">
        <f>产品服务物料清单!V118</f>
        <v>5101052000</v>
      </c>
      <c r="I118" s="83" t="str">
        <f>产品服务物料清单!X118</f>
        <v>×</v>
      </c>
      <c r="J118" s="83" t="str">
        <f>产品服务物料清单!Y118</f>
        <v>×</v>
      </c>
      <c r="K118" s="83" t="str">
        <f>产品服务物料清单!Z118</f>
        <v>×</v>
      </c>
      <c r="L118" s="83" t="str">
        <f>产品服务物料清单!AA118</f>
        <v>×</v>
      </c>
      <c r="M118" s="83">
        <f>产品服务物料清单!AB118</f>
        <v>0</v>
      </c>
      <c r="N118" s="83">
        <f>产品服务物料清单!AC118</f>
        <v>0</v>
      </c>
      <c r="O118" s="83">
        <f>产品服务物料清单!AD118</f>
        <v>0</v>
      </c>
      <c r="P118" s="83">
        <f>产品服务物料清单!AE118</f>
        <v>0</v>
      </c>
      <c r="Q118" s="20" t="str">
        <f>产品服务物料清单!B118</f>
        <v>DD</v>
      </c>
      <c r="R118" s="20" t="str">
        <f>产品服务物料清单!A118</f>
        <v>服务采购合同</v>
      </c>
      <c r="S118" s="20" t="str">
        <f>产品服务物料清单!C118</f>
        <v>A:成本中心类业务</v>
      </c>
      <c r="T118" s="21" t="str">
        <f>产品服务物料清单!F118</f>
        <v>06</v>
      </c>
      <c r="U118" s="20" t="str">
        <f>产品服务物料清单!E118</f>
        <v>金融服务</v>
      </c>
      <c r="V118" s="22">
        <f>产品服务物料清单!H118</f>
        <v>3</v>
      </c>
      <c r="W118" s="20" t="str">
        <f>产品服务物料清单!G118</f>
        <v>保险服务</v>
      </c>
      <c r="X118" s="20" t="str">
        <f>产品服务物料清单!I118</f>
        <v>02</v>
      </c>
      <c r="Y118" s="20" t="str">
        <f>产品服务物料清单!AQ118</f>
        <v>A:安环质量类</v>
      </c>
      <c r="Z118" s="20" t="str">
        <f>产品服务物料清单!K118</f>
        <v>成本中心-产品质量保险</v>
      </c>
      <c r="AA118" s="24">
        <f>产品服务物料清单!Q118</f>
        <v>0.06</v>
      </c>
      <c r="AB118" s="83" t="str">
        <f>产品服务物料清单!R118</f>
        <v>金融保险服务</v>
      </c>
      <c r="AC118" s="83" t="str">
        <f>产品服务物料清单!S118</f>
        <v>财产保险合同</v>
      </c>
    </row>
    <row r="119" spans="1:29" ht="14.1" customHeight="1" x14ac:dyDescent="0.3">
      <c r="A119" s="83" t="str">
        <f>产品服务物料清单!J119</f>
        <v>DDA06303</v>
      </c>
      <c r="B119" s="83" t="str">
        <f>产品服务物料清单!L119</f>
        <v>PC</v>
      </c>
      <c r="C119" s="83">
        <f>产品服务物料清单!M119</f>
        <v>1</v>
      </c>
      <c r="D119" s="24" t="str">
        <f>产品服务物料清单!N119</f>
        <v>指以雇主责任为保险标的的保险业务活动。</v>
      </c>
      <c r="E119" s="123" t="str">
        <f>产品服务物料清单!O119</f>
        <v>A</v>
      </c>
      <c r="F119" s="83" t="str">
        <f>产品服务物料清单!P119</f>
        <v>D2</v>
      </c>
      <c r="G119" s="83" t="str">
        <f>产品服务物料清单!U119</f>
        <v>BX</v>
      </c>
      <c r="H119" s="123" t="str">
        <f>产品服务物料清单!V119</f>
        <v>5101052000</v>
      </c>
      <c r="I119" s="83" t="str">
        <f>产品服务物料清单!X119</f>
        <v>×</v>
      </c>
      <c r="J119" s="83" t="str">
        <f>产品服务物料清单!Y119</f>
        <v>×</v>
      </c>
      <c r="K119" s="83" t="str">
        <f>产品服务物料清单!Z119</f>
        <v>×</v>
      </c>
      <c r="L119" s="83" t="str">
        <f>产品服务物料清单!AA119</f>
        <v>×</v>
      </c>
      <c r="M119" s="24">
        <f>产品服务物料清单!AB119</f>
        <v>0</v>
      </c>
      <c r="N119" s="24">
        <f>产品服务物料清单!AC119</f>
        <v>0</v>
      </c>
      <c r="O119" s="83">
        <f>产品服务物料清单!AD119</f>
        <v>0</v>
      </c>
      <c r="P119" s="83">
        <f>产品服务物料清单!AE119</f>
        <v>0</v>
      </c>
      <c r="Q119" s="20" t="str">
        <f>产品服务物料清单!B119</f>
        <v>DD</v>
      </c>
      <c r="R119" s="20" t="str">
        <f>产品服务物料清单!A119</f>
        <v>服务采购合同</v>
      </c>
      <c r="S119" s="20" t="str">
        <f>产品服务物料清单!C119</f>
        <v>A:成本中心类业务</v>
      </c>
      <c r="T119" s="21" t="str">
        <f>产品服务物料清单!F119</f>
        <v>06</v>
      </c>
      <c r="U119" s="20" t="str">
        <f>产品服务物料清单!E119</f>
        <v>金融服务</v>
      </c>
      <c r="V119" s="22">
        <f>产品服务物料清单!H119</f>
        <v>3</v>
      </c>
      <c r="W119" s="20" t="str">
        <f>产品服务物料清单!G119</f>
        <v>保险服务</v>
      </c>
      <c r="X119" s="20" t="str">
        <f>产品服务物料清单!I119</f>
        <v>03</v>
      </c>
      <c r="Y119" s="20" t="str">
        <f>产品服务物料清单!AQ119</f>
        <v>D:党工团办综合</v>
      </c>
      <c r="Z119" s="20" t="str">
        <f>产品服务物料清单!K119</f>
        <v>成本中心-保险-雇主责任险</v>
      </c>
      <c r="AA119" s="24">
        <f>产品服务物料清单!Q119</f>
        <v>0.06</v>
      </c>
      <c r="AB119" s="83" t="str">
        <f>产品服务物料清单!R119</f>
        <v>金融保险服务</v>
      </c>
      <c r="AC119" s="83" t="str">
        <f>产品服务物料清单!S119</f>
        <v>财产保险合同</v>
      </c>
    </row>
    <row r="120" spans="1:29" ht="14.1" customHeight="1" x14ac:dyDescent="0.3">
      <c r="A120" s="83" t="str">
        <f>产品服务物料清单!J120</f>
        <v>DDA06304</v>
      </c>
      <c r="B120" s="24" t="str">
        <f>产品服务物料清单!L120</f>
        <v>PC</v>
      </c>
      <c r="C120" s="83">
        <f>产品服务物料清单!M120</f>
        <v>1</v>
      </c>
      <c r="D120" s="24" t="str">
        <f>产品服务物料清单!N120</f>
        <v>指以非售后员工的人身为保险标的的保险业务活动。</v>
      </c>
      <c r="E120" s="123" t="str">
        <f>产品服务物料清单!O120</f>
        <v>A</v>
      </c>
      <c r="F120" s="83" t="str">
        <f>产品服务物料清单!P120</f>
        <v>D2</v>
      </c>
      <c r="G120" s="83" t="str">
        <f>产品服务物料清单!U120</f>
        <v>FW</v>
      </c>
      <c r="H120" s="123" t="str">
        <f>产品服务物料清单!V120</f>
        <v>2211089900</v>
      </c>
      <c r="I120" s="83" t="str">
        <f>产品服务物料清单!X120</f>
        <v>×</v>
      </c>
      <c r="J120" s="83" t="str">
        <f>产品服务物料清单!Y120</f>
        <v>×</v>
      </c>
      <c r="K120" s="83" t="str">
        <f>产品服务物料清单!Z120</f>
        <v>×</v>
      </c>
      <c r="L120" s="83" t="str">
        <f>产品服务物料清单!AA120</f>
        <v>×</v>
      </c>
      <c r="M120" s="24">
        <f>产品服务物料清单!AB120</f>
        <v>0</v>
      </c>
      <c r="N120" s="24">
        <f>产品服务物料清单!AC120</f>
        <v>0</v>
      </c>
      <c r="O120" s="83">
        <f>产品服务物料清单!AD120</f>
        <v>0</v>
      </c>
      <c r="P120" s="83">
        <f>产品服务物料清单!AE120</f>
        <v>0</v>
      </c>
      <c r="Q120" s="20" t="str">
        <f>产品服务物料清单!B120</f>
        <v>DD</v>
      </c>
      <c r="R120" s="20" t="str">
        <f>产品服务物料清单!A120</f>
        <v>服务采购合同</v>
      </c>
      <c r="S120" s="20" t="str">
        <f>产品服务物料清单!C120</f>
        <v>A:成本中心类业务</v>
      </c>
      <c r="T120" s="21" t="str">
        <f>产品服务物料清单!F120</f>
        <v>06</v>
      </c>
      <c r="U120" s="20" t="str">
        <f>产品服务物料清单!E120</f>
        <v>金融服务</v>
      </c>
      <c r="V120" s="22">
        <f>产品服务物料清单!H120</f>
        <v>3</v>
      </c>
      <c r="W120" s="20" t="str">
        <f>产品服务物料清单!G120</f>
        <v>保险服务</v>
      </c>
      <c r="X120" s="20" t="str">
        <f>产品服务物料清单!I120</f>
        <v>04</v>
      </c>
      <c r="Y120" s="20" t="str">
        <f>产品服务物料清单!AQ120</f>
        <v>D:党工团办综合</v>
      </c>
      <c r="Z120" s="20" t="str">
        <f>产品服务物料清单!K120</f>
        <v>成本中心-保险-其他人员人身保险</v>
      </c>
      <c r="AA120" s="24">
        <f>产品服务物料清单!Q120</f>
        <v>0.06</v>
      </c>
      <c r="AB120" s="83" t="str">
        <f>产品服务物料清单!R120</f>
        <v>金融保险服务</v>
      </c>
      <c r="AC120" s="83" t="str">
        <f>产品服务物料清单!S120</f>
        <v>不缴纳印花税</v>
      </c>
    </row>
    <row r="121" spans="1:29" ht="14.1" customHeight="1" x14ac:dyDescent="0.3">
      <c r="A121" s="83" t="str">
        <f>产品服务物料清单!J121</f>
        <v>DDA06305</v>
      </c>
      <c r="B121" s="24" t="str">
        <f>产品服务物料清单!L121</f>
        <v>PC</v>
      </c>
      <c r="C121" s="83">
        <f>产品服务物料清单!M121</f>
        <v>1</v>
      </c>
      <c r="D121" s="24" t="str">
        <f>产品服务物料清单!N121</f>
        <v>指以售后员工的人身为保险标的的保险业务活动。</v>
      </c>
      <c r="E121" s="123" t="str">
        <f>产品服务物料清单!O121</f>
        <v>A</v>
      </c>
      <c r="F121" s="83" t="str">
        <f>产品服务物料清单!P121</f>
        <v>D2</v>
      </c>
      <c r="G121" s="83" t="str">
        <f>产品服务物料清单!U121</f>
        <v>FW</v>
      </c>
      <c r="H121" s="123" t="str">
        <f>产品服务物料清单!V121</f>
        <v>2211089900</v>
      </c>
      <c r="I121" s="83" t="str">
        <f>产品服务物料清单!X121</f>
        <v>×</v>
      </c>
      <c r="J121" s="83" t="str">
        <f>产品服务物料清单!Y121</f>
        <v>×</v>
      </c>
      <c r="K121" s="83" t="str">
        <f>产品服务物料清单!Z121</f>
        <v>×</v>
      </c>
      <c r="L121" s="83" t="str">
        <f>产品服务物料清单!AA121</f>
        <v>×</v>
      </c>
      <c r="M121" s="24">
        <f>产品服务物料清单!AB121</f>
        <v>0</v>
      </c>
      <c r="N121" s="24">
        <f>产品服务物料清单!AC121</f>
        <v>0</v>
      </c>
      <c r="O121" s="83">
        <f>产品服务物料清单!AD121</f>
        <v>0</v>
      </c>
      <c r="P121" s="83">
        <f>产品服务物料清单!AE121</f>
        <v>0</v>
      </c>
      <c r="Q121" s="20" t="str">
        <f>产品服务物料清单!B121</f>
        <v>DD</v>
      </c>
      <c r="R121" s="20" t="str">
        <f>产品服务物料清单!A121</f>
        <v>服务采购合同</v>
      </c>
      <c r="S121" s="20" t="str">
        <f>产品服务物料清单!C121</f>
        <v>A:成本中心类业务</v>
      </c>
      <c r="T121" s="21" t="str">
        <f>产品服务物料清单!F121</f>
        <v>06</v>
      </c>
      <c r="U121" s="20" t="str">
        <f>产品服务物料清单!E121</f>
        <v>金融服务</v>
      </c>
      <c r="V121" s="22">
        <f>产品服务物料清单!H121</f>
        <v>3</v>
      </c>
      <c r="W121" s="20" t="str">
        <f>产品服务物料清单!G121</f>
        <v>保险服务</v>
      </c>
      <c r="X121" s="20" t="str">
        <f>产品服务物料清单!I121</f>
        <v>05</v>
      </c>
      <c r="Y121" s="20" t="str">
        <f>产品服务物料清单!AQ121</f>
        <v>D:党工团办综合</v>
      </c>
      <c r="Z121" s="20" t="str">
        <f>产品服务物料清单!K121</f>
        <v>成本中心-保险-售后人员人身保险</v>
      </c>
      <c r="AA121" s="24">
        <f>产品服务物料清单!Q121</f>
        <v>0.06</v>
      </c>
      <c r="AB121" s="83" t="str">
        <f>产品服务物料清单!R121</f>
        <v>金融保险服务</v>
      </c>
      <c r="AC121" s="83" t="str">
        <f>产品服务物料清单!S121</f>
        <v>不缴纳印花税</v>
      </c>
    </row>
    <row r="122" spans="1:29" ht="14.1" customHeight="1" x14ac:dyDescent="0.3">
      <c r="A122" s="83" t="str">
        <f>产品服务物料清单!J122</f>
        <v>DDA07401</v>
      </c>
      <c r="B122" s="24" t="str">
        <f>产品服务物料清单!L122</f>
        <v>PC</v>
      </c>
      <c r="C122" s="83">
        <f>产品服务物料清单!M122</f>
        <v>1</v>
      </c>
      <c r="D122" s="24" t="str">
        <f>产品服务物料清单!N122</f>
        <v>指环境与生态监测服务专项技术服务中，清理沉淀池、污水池处理服务。</v>
      </c>
      <c r="E122" s="123" t="str">
        <f>产品服务物料清单!O122</f>
        <v>A</v>
      </c>
      <c r="F122" s="83" t="str">
        <f>产品服务物料清单!P122</f>
        <v>D0</v>
      </c>
      <c r="G122" s="83" t="str">
        <f>产品服务物料清单!U122</f>
        <v>JS</v>
      </c>
      <c r="H122" s="123" t="str">
        <f>产品服务物料清单!V122</f>
        <v>5101060000</v>
      </c>
      <c r="I122" s="83" t="str">
        <f>产品服务物料清单!X122</f>
        <v>×</v>
      </c>
      <c r="J122" s="83" t="str">
        <f>产品服务物料清单!Y122</f>
        <v>×</v>
      </c>
      <c r="K122" s="83" t="str">
        <f>产品服务物料清单!Z122</f>
        <v>×</v>
      </c>
      <c r="L122" s="83" t="str">
        <f>产品服务物料清单!AA122</f>
        <v>×</v>
      </c>
      <c r="M122" s="24">
        <f>产品服务物料清单!AB122</f>
        <v>0</v>
      </c>
      <c r="N122" s="24">
        <f>产品服务物料清单!AC122</f>
        <v>0</v>
      </c>
      <c r="O122" s="83">
        <f>产品服务物料清单!AD122</f>
        <v>0</v>
      </c>
      <c r="P122" s="83">
        <f>产品服务物料清单!AE122</f>
        <v>0</v>
      </c>
      <c r="Q122" s="20" t="str">
        <f>产品服务物料清单!B122</f>
        <v>DD</v>
      </c>
      <c r="R122" s="20" t="str">
        <f>产品服务物料清单!A122</f>
        <v>服务采购合同</v>
      </c>
      <c r="S122" s="20" t="str">
        <f>产品服务物料清单!C122</f>
        <v>A:成本中心类业务</v>
      </c>
      <c r="T122" s="21" t="str">
        <f>产品服务物料清单!F122</f>
        <v>07</v>
      </c>
      <c r="U122" s="20" t="str">
        <f>产品服务物料清单!E122</f>
        <v>研发和技术服务</v>
      </c>
      <c r="V122" s="22">
        <f>产品服务物料清单!H122</f>
        <v>4</v>
      </c>
      <c r="W122" s="20" t="str">
        <f>产品服务物料清单!G122</f>
        <v>专业技术服务</v>
      </c>
      <c r="X122" s="20" t="str">
        <f>产品服务物料清单!I122</f>
        <v>01</v>
      </c>
      <c r="Y122" s="20" t="str">
        <f>产品服务物料清单!AQ122</f>
        <v>A:安环质量类</v>
      </c>
      <c r="Z122" s="20" t="str">
        <f>产品服务物料清单!K122</f>
        <v>成本中心-污水杂质清理服务</v>
      </c>
      <c r="AA122" s="24">
        <f>产品服务物料清单!Q122</f>
        <v>0.06</v>
      </c>
      <c r="AB122" s="83" t="str">
        <f>产品服务物料清单!R122</f>
        <v>其他</v>
      </c>
      <c r="AC122" s="83" t="str">
        <f>产品服务物料清单!S122</f>
        <v>技术合同</v>
      </c>
    </row>
    <row r="123" spans="1:29" ht="14.1" customHeight="1" x14ac:dyDescent="0.3">
      <c r="A123" s="83" t="str">
        <f>产品服务物料清单!J123</f>
        <v>DDA07402</v>
      </c>
      <c r="B123" s="24" t="str">
        <f>产品服务物料清单!L123</f>
        <v>PC</v>
      </c>
      <c r="C123" s="83">
        <f>产品服务物料清单!M123</f>
        <v>1</v>
      </c>
      <c r="D123" s="24" t="str">
        <f>产品服务物料清单!N123</f>
        <v>指对部件、毛坯、叶片等产品进行质量检测，以符合生产质量要求</v>
      </c>
      <c r="E123" s="123" t="str">
        <f>产品服务物料清单!O123</f>
        <v>A</v>
      </c>
      <c r="F123" s="83" t="str">
        <f>产品服务物料清单!P123</f>
        <v>D0</v>
      </c>
      <c r="G123" s="83" t="str">
        <f>产品服务物料清单!U123</f>
        <v>JS</v>
      </c>
      <c r="H123" s="83" t="str">
        <f>产品服务物料清单!V123</f>
        <v>5101063000</v>
      </c>
      <c r="I123" s="83" t="str">
        <f>产品服务物料清单!X123</f>
        <v>×</v>
      </c>
      <c r="J123" s="83" t="str">
        <f>产品服务物料清单!Y123</f>
        <v>×</v>
      </c>
      <c r="K123" s="83" t="str">
        <f>产品服务物料清单!Z123</f>
        <v>×</v>
      </c>
      <c r="L123" s="83" t="str">
        <f>产品服务物料清单!AA123</f>
        <v>×</v>
      </c>
      <c r="M123" s="83">
        <f>产品服务物料清单!AB123</f>
        <v>0</v>
      </c>
      <c r="N123" s="83">
        <f>产品服务物料清单!AC123</f>
        <v>0</v>
      </c>
      <c r="O123" s="83">
        <f>产品服务物料清单!AD123</f>
        <v>0</v>
      </c>
      <c r="P123" s="83">
        <f>产品服务物料清单!AE123</f>
        <v>0</v>
      </c>
      <c r="Q123" s="20" t="str">
        <f>产品服务物料清单!B123</f>
        <v>DD</v>
      </c>
      <c r="R123" s="20" t="str">
        <f>产品服务物料清单!A123</f>
        <v>服务采购合同</v>
      </c>
      <c r="S123" s="20" t="str">
        <f>产品服务物料清单!C123</f>
        <v>A:成本中心类业务</v>
      </c>
      <c r="T123" s="21" t="str">
        <f>产品服务物料清单!F123</f>
        <v>07</v>
      </c>
      <c r="U123" s="20" t="str">
        <f>产品服务物料清单!E123</f>
        <v>研发和技术服务</v>
      </c>
      <c r="V123" s="22">
        <f>产品服务物料清单!H123</f>
        <v>4</v>
      </c>
      <c r="W123" s="20" t="str">
        <f>产品服务物料清单!G123</f>
        <v>专业技术服务</v>
      </c>
      <c r="X123" s="20" t="str">
        <f>产品服务物料清单!I123</f>
        <v>02</v>
      </c>
      <c r="Y123" s="20" t="str">
        <f>产品服务物料清单!AQ123</f>
        <v>A:安环质量类</v>
      </c>
      <c r="Z123" s="20" t="str">
        <f>产品服务物料清单!K123</f>
        <v>成本中心-产品质量检测</v>
      </c>
      <c r="AA123" s="24">
        <f>产品服务物料清单!Q123</f>
        <v>0.06</v>
      </c>
      <c r="AB123" s="83" t="str">
        <f>产品服务物料清单!R123</f>
        <v>其他</v>
      </c>
      <c r="AC123" s="83" t="str">
        <f>产品服务物料清单!S123</f>
        <v>技术合同</v>
      </c>
    </row>
    <row r="124" spans="1:29" ht="14.1" customHeight="1" x14ac:dyDescent="0.3">
      <c r="A124" s="83" t="str">
        <f>产品服务物料清单!J124</f>
        <v>DDA07403</v>
      </c>
      <c r="B124" s="83" t="str">
        <f>产品服务物料清单!L124</f>
        <v>PC</v>
      </c>
      <c r="C124" s="83">
        <f>产品服务物料清单!M124</f>
        <v>1</v>
      </c>
      <c r="D124" s="83" t="str">
        <f>产品服务物料清单!N124</f>
        <v>指对外购材料质量进行检测，以符合生产质量要求</v>
      </c>
      <c r="E124" s="123" t="str">
        <f>产品服务物料清单!O124</f>
        <v>A</v>
      </c>
      <c r="F124" s="83" t="str">
        <f>产品服务物料清单!P124</f>
        <v>D0</v>
      </c>
      <c r="G124" s="83" t="str">
        <f>产品服务物料清单!U124</f>
        <v>JS</v>
      </c>
      <c r="H124" s="83" t="str">
        <f>产品服务物料清单!V124</f>
        <v>5101063000</v>
      </c>
      <c r="I124" s="83" t="str">
        <f>产品服务物料清单!X124</f>
        <v>×</v>
      </c>
      <c r="J124" s="83" t="str">
        <f>产品服务物料清单!Y124</f>
        <v>×</v>
      </c>
      <c r="K124" s="83" t="str">
        <f>产品服务物料清单!Z124</f>
        <v>×</v>
      </c>
      <c r="L124" s="83" t="str">
        <f>产品服务物料清单!AA124</f>
        <v>×</v>
      </c>
      <c r="M124" s="83">
        <f>产品服务物料清单!AB124</f>
        <v>0</v>
      </c>
      <c r="N124" s="83">
        <f>产品服务物料清单!AC124</f>
        <v>0</v>
      </c>
      <c r="O124" s="83">
        <f>产品服务物料清单!AD124</f>
        <v>0</v>
      </c>
      <c r="P124" s="83">
        <f>产品服务物料清单!AE124</f>
        <v>0</v>
      </c>
      <c r="Q124" s="20" t="str">
        <f>产品服务物料清单!B124</f>
        <v>DD</v>
      </c>
      <c r="R124" s="20" t="str">
        <f>产品服务物料清单!A124</f>
        <v>服务采购合同</v>
      </c>
      <c r="S124" s="20" t="str">
        <f>产品服务物料清单!C124</f>
        <v>A:成本中心类业务</v>
      </c>
      <c r="T124" s="21" t="str">
        <f>产品服务物料清单!F124</f>
        <v>07</v>
      </c>
      <c r="U124" s="20" t="str">
        <f>产品服务物料清单!E124</f>
        <v>研发和技术服务</v>
      </c>
      <c r="V124" s="22">
        <f>产品服务物料清单!H124</f>
        <v>4</v>
      </c>
      <c r="W124" s="20" t="str">
        <f>产品服务物料清单!G124</f>
        <v>专业技术服务</v>
      </c>
      <c r="X124" s="20" t="str">
        <f>产品服务物料清单!I124</f>
        <v>03</v>
      </c>
      <c r="Y124" s="20" t="str">
        <f>产品服务物料清单!AQ124</f>
        <v>A:安环质量类</v>
      </c>
      <c r="Z124" s="20" t="str">
        <f>产品服务物料清单!K124</f>
        <v>成本中心-材料质量检测</v>
      </c>
      <c r="AA124" s="24">
        <f>产品服务物料清单!Q124</f>
        <v>0.06</v>
      </c>
      <c r="AB124" s="83" t="str">
        <f>产品服务物料清单!R124</f>
        <v>其他</v>
      </c>
      <c r="AC124" s="123" t="str">
        <f>产品服务物料清单!S124</f>
        <v>技术合同</v>
      </c>
    </row>
    <row r="125" spans="1:29" ht="14.1" customHeight="1" x14ac:dyDescent="0.3">
      <c r="A125" s="83" t="str">
        <f>产品服务物料清单!J125</f>
        <v>DDA07404</v>
      </c>
      <c r="B125" s="83" t="str">
        <f>产品服务物料清单!L125</f>
        <v>PC</v>
      </c>
      <c r="C125" s="83">
        <f>产品服务物料清单!M125</f>
        <v>1</v>
      </c>
      <c r="D125" s="83" t="str">
        <f>产品服务物料清单!N125</f>
        <v>日常发生的各类测绘费，不满足资产化条件、直接计入成本中心的业务。</v>
      </c>
      <c r="E125" s="123" t="str">
        <f>产品服务物料清单!O125</f>
        <v>A</v>
      </c>
      <c r="F125" s="83" t="str">
        <f>产品服务物料清单!P125</f>
        <v>D0</v>
      </c>
      <c r="G125" s="83" t="str">
        <f>产品服务物料清单!U125</f>
        <v>JG</v>
      </c>
      <c r="H125" s="123">
        <f>产品服务物料清单!V125</f>
        <v>5101063000</v>
      </c>
      <c r="I125" s="83" t="str">
        <f>产品服务物料清单!X125</f>
        <v>×</v>
      </c>
      <c r="J125" s="83" t="str">
        <f>产品服务物料清单!Y125</f>
        <v>×</v>
      </c>
      <c r="K125" s="83" t="str">
        <f>产品服务物料清单!Z125</f>
        <v>×</v>
      </c>
      <c r="L125" s="83" t="str">
        <f>产品服务物料清单!AA125</f>
        <v>×</v>
      </c>
      <c r="M125" s="24">
        <f>产品服务物料清单!AB125</f>
        <v>0</v>
      </c>
      <c r="N125" s="24">
        <f>产品服务物料清单!AC125</f>
        <v>0</v>
      </c>
      <c r="O125" s="83">
        <f>产品服务物料清单!AD125</f>
        <v>0</v>
      </c>
      <c r="P125" s="83">
        <f>产品服务物料清单!AE125</f>
        <v>0</v>
      </c>
      <c r="Q125" s="20" t="str">
        <f>产品服务物料清单!B125</f>
        <v>DD</v>
      </c>
      <c r="R125" s="20" t="str">
        <f>产品服务物料清单!A125</f>
        <v>服务采购合同</v>
      </c>
      <c r="S125" s="20" t="str">
        <f>产品服务物料清单!C125</f>
        <v>A:成本中心类业务</v>
      </c>
      <c r="T125" s="21" t="str">
        <f>产品服务物料清单!F125</f>
        <v>07</v>
      </c>
      <c r="U125" s="20" t="str">
        <f>产品服务物料清单!E125</f>
        <v>研发和技术服务</v>
      </c>
      <c r="V125" s="22">
        <f>产品服务物料清单!H125</f>
        <v>4</v>
      </c>
      <c r="W125" s="20" t="str">
        <f>产品服务物料清单!G125</f>
        <v>专业技术服务</v>
      </c>
      <c r="X125" s="20" t="str">
        <f>产品服务物料清单!I125</f>
        <v>04</v>
      </c>
      <c r="Y125" s="20" t="str">
        <f>产品服务物料清单!AQ125</f>
        <v>E:其他</v>
      </c>
      <c r="Z125" s="20" t="str">
        <f>产品服务物料清单!K125</f>
        <v>成本中心-测绘费</v>
      </c>
      <c r="AA125" s="24">
        <f>产品服务物料清单!Q125</f>
        <v>0.06</v>
      </c>
      <c r="AB125" s="83" t="str">
        <f>产品服务物料清单!R125</f>
        <v>其他</v>
      </c>
      <c r="AC125" s="123" t="str">
        <f>产品服务物料清单!S125</f>
        <v>加工承揽合同</v>
      </c>
    </row>
    <row r="126" spans="1:29" ht="14.1" customHeight="1" x14ac:dyDescent="0.3">
      <c r="A126" s="83" t="str">
        <f>产品服务物料清单!J126</f>
        <v>DDA08101</v>
      </c>
      <c r="B126" s="24" t="str">
        <f>产品服务物料清单!L126</f>
        <v>PC</v>
      </c>
      <c r="C126" s="83">
        <f>产品服务物料清单!M126</f>
        <v>1</v>
      </c>
      <c r="D126" s="24" t="str">
        <f>产品服务物料清单!N126</f>
        <v>指提供软件开发服务、软件维护服务、软件测试服务的业务活动。测试软件与开发软件的费用。</v>
      </c>
      <c r="E126" s="123" t="str">
        <f>产品服务物料清单!O126</f>
        <v>A</v>
      </c>
      <c r="F126" s="83" t="str">
        <f>产品服务物料清单!P126</f>
        <v>D0</v>
      </c>
      <c r="G126" s="83" t="str">
        <f>产品服务物料清单!U126</f>
        <v>JS</v>
      </c>
      <c r="H126" s="123" t="str">
        <f>产品服务物料清单!V126</f>
        <v>5101044000</v>
      </c>
      <c r="I126" s="83" t="str">
        <f>产品服务物料清单!X126</f>
        <v>×</v>
      </c>
      <c r="J126" s="83" t="str">
        <f>产品服务物料清单!Y126</f>
        <v>×</v>
      </c>
      <c r="K126" s="83" t="str">
        <f>产品服务物料清单!Z126</f>
        <v>×</v>
      </c>
      <c r="L126" s="83" t="str">
        <f>产品服务物料清单!AA126</f>
        <v>×</v>
      </c>
      <c r="M126" s="24">
        <f>产品服务物料清单!AB126</f>
        <v>0</v>
      </c>
      <c r="N126" s="24">
        <f>产品服务物料清单!AC126</f>
        <v>0</v>
      </c>
      <c r="O126" s="83">
        <f>产品服务物料清单!AD126</f>
        <v>0</v>
      </c>
      <c r="P126" s="83">
        <f>产品服务物料清单!AE126</f>
        <v>0</v>
      </c>
      <c r="Q126" s="20" t="str">
        <f>产品服务物料清单!B126</f>
        <v>DD</v>
      </c>
      <c r="R126" s="20" t="str">
        <f>产品服务物料清单!A126</f>
        <v>服务采购合同</v>
      </c>
      <c r="S126" s="20" t="str">
        <f>产品服务物料清单!C126</f>
        <v>A:成本中心类业务</v>
      </c>
      <c r="T126" s="21" t="str">
        <f>产品服务物料清单!F126</f>
        <v>08</v>
      </c>
      <c r="U126" s="20" t="str">
        <f>产品服务物料清单!E126</f>
        <v>信息技术服务</v>
      </c>
      <c r="V126" s="22">
        <f>产品服务物料清单!H126</f>
        <v>1</v>
      </c>
      <c r="W126" s="20" t="str">
        <f>产品服务物料清单!G126</f>
        <v>软件服务</v>
      </c>
      <c r="X126" s="20" t="str">
        <f>产品服务物料清单!I126</f>
        <v>01</v>
      </c>
      <c r="Y126" s="20" t="str">
        <f>产品服务物料清单!AQ126</f>
        <v>E:其他</v>
      </c>
      <c r="Z126" s="20" t="str">
        <f>产品服务物料清单!K126</f>
        <v>成本中心-软件开发与测试</v>
      </c>
      <c r="AA126" s="24">
        <f>产品服务物料清单!Q126</f>
        <v>0.06</v>
      </c>
      <c r="AB126" s="83" t="str">
        <f>产品服务物料清单!R126</f>
        <v>其他</v>
      </c>
      <c r="AC126" s="83" t="str">
        <f>产品服务物料清单!S126</f>
        <v>技术合同</v>
      </c>
    </row>
    <row r="127" spans="1:29" ht="14.1" customHeight="1" x14ac:dyDescent="0.3">
      <c r="A127" s="83" t="str">
        <f>产品服务物料清单!J127</f>
        <v>DDA08201</v>
      </c>
      <c r="B127" s="24" t="str">
        <f>产品服务物料清单!L127</f>
        <v>PC</v>
      </c>
      <c r="C127" s="83">
        <f>产品服务物料清单!M127</f>
        <v>1</v>
      </c>
      <c r="D127" s="24" t="str">
        <f>产品服务物料清单!N127</f>
        <v>指对公司网站内容提供的维护服务。</v>
      </c>
      <c r="E127" s="123" t="str">
        <f>产品服务物料清单!O127</f>
        <v>A</v>
      </c>
      <c r="F127" s="83" t="str">
        <f>产品服务物料清单!P127</f>
        <v>D0</v>
      </c>
      <c r="G127" s="83" t="str">
        <f>产品服务物料清单!U127</f>
        <v>FW</v>
      </c>
      <c r="H127" s="123" t="str">
        <f>产品服务物料清单!V127</f>
        <v>5101044000</v>
      </c>
      <c r="I127" s="83" t="str">
        <f>产品服务物料清单!X127</f>
        <v>×</v>
      </c>
      <c r="J127" s="83" t="str">
        <f>产品服务物料清单!Y127</f>
        <v>×</v>
      </c>
      <c r="K127" s="83" t="str">
        <f>产品服务物料清单!Z127</f>
        <v>×</v>
      </c>
      <c r="L127" s="83" t="str">
        <f>产品服务物料清单!AA127</f>
        <v>×</v>
      </c>
      <c r="M127" s="24">
        <f>产品服务物料清单!AB127</f>
        <v>0</v>
      </c>
      <c r="N127" s="24">
        <f>产品服务物料清单!AC127</f>
        <v>0</v>
      </c>
      <c r="O127" s="83">
        <f>产品服务物料清单!AD127</f>
        <v>0</v>
      </c>
      <c r="P127" s="83">
        <f>产品服务物料清单!AE127</f>
        <v>0</v>
      </c>
      <c r="Q127" s="20" t="str">
        <f>产品服务物料清单!B127</f>
        <v>DD</v>
      </c>
      <c r="R127" s="20" t="str">
        <f>产品服务物料清单!A127</f>
        <v>服务采购合同</v>
      </c>
      <c r="S127" s="20" t="str">
        <f>产品服务物料清单!C127</f>
        <v>A:成本中心类业务</v>
      </c>
      <c r="T127" s="21" t="str">
        <f>产品服务物料清单!F127</f>
        <v>08</v>
      </c>
      <c r="U127" s="20" t="str">
        <f>产品服务物料清单!E127</f>
        <v>信息技术服务</v>
      </c>
      <c r="V127" s="22">
        <f>产品服务物料清单!H127</f>
        <v>2</v>
      </c>
      <c r="W127" s="20" t="str">
        <f>产品服务物料清单!G127</f>
        <v>信息系统服务</v>
      </c>
      <c r="X127" s="20" t="str">
        <f>产品服务物料清单!I127</f>
        <v>01</v>
      </c>
      <c r="Y127" s="20" t="str">
        <f>产品服务物料清单!AQ127</f>
        <v>E:其他</v>
      </c>
      <c r="Z127" s="20" t="str">
        <f>产品服务物料清单!K127</f>
        <v>成本中心-网站内容维护</v>
      </c>
      <c r="AA127" s="24">
        <f>产品服务物料清单!Q127</f>
        <v>0.06</v>
      </c>
      <c r="AB127" s="83" t="str">
        <f>产品服务物料清单!R127</f>
        <v>其他</v>
      </c>
      <c r="AC127" s="83" t="str">
        <f>产品服务物料清单!S127</f>
        <v>不缴纳印花税</v>
      </c>
    </row>
    <row r="128" spans="1:29" ht="14.1" customHeight="1" x14ac:dyDescent="0.3">
      <c r="A128" s="83" t="str">
        <f>产品服务物料清单!J128</f>
        <v>DDA08202</v>
      </c>
      <c r="B128" s="24" t="str">
        <f>产品服务物料清单!L128</f>
        <v>PC</v>
      </c>
      <c r="C128" s="83">
        <f>产品服务物料清单!M128</f>
        <v>1</v>
      </c>
      <c r="D128" s="24" t="str">
        <f>产品服务物料清单!N128</f>
        <v>指利用计算机、通信网络等提供的IDC服务。</v>
      </c>
      <c r="E128" s="123" t="str">
        <f>产品服务物料清单!O128</f>
        <v>A</v>
      </c>
      <c r="F128" s="83" t="str">
        <f>产品服务物料清单!P128</f>
        <v>D0</v>
      </c>
      <c r="G128" s="83" t="str">
        <f>产品服务物料清单!U128</f>
        <v>FW</v>
      </c>
      <c r="H128" s="123" t="str">
        <f>产品服务物料清单!V128</f>
        <v>5101044000</v>
      </c>
      <c r="I128" s="83" t="str">
        <f>产品服务物料清单!X128</f>
        <v>×</v>
      </c>
      <c r="J128" s="83" t="str">
        <f>产品服务物料清单!Y128</f>
        <v>×</v>
      </c>
      <c r="K128" s="83" t="str">
        <f>产品服务物料清单!Z128</f>
        <v>×</v>
      </c>
      <c r="L128" s="83" t="str">
        <f>产品服务物料清单!AA128</f>
        <v>×</v>
      </c>
      <c r="M128" s="24">
        <f>产品服务物料清单!AB128</f>
        <v>0</v>
      </c>
      <c r="N128" s="24">
        <f>产品服务物料清单!AC128</f>
        <v>0</v>
      </c>
      <c r="O128" s="83">
        <f>产品服务物料清单!AD128</f>
        <v>0</v>
      </c>
      <c r="P128" s="83">
        <f>产品服务物料清单!AE128</f>
        <v>0</v>
      </c>
      <c r="Q128" s="20" t="str">
        <f>产品服务物料清单!B128</f>
        <v>DD</v>
      </c>
      <c r="R128" s="20" t="str">
        <f>产品服务物料清单!A128</f>
        <v>服务采购合同</v>
      </c>
      <c r="S128" s="20" t="str">
        <f>产品服务物料清单!C128</f>
        <v>A:成本中心类业务</v>
      </c>
      <c r="T128" s="21" t="str">
        <f>产品服务物料清单!F128</f>
        <v>08</v>
      </c>
      <c r="U128" s="20" t="str">
        <f>产品服务物料清单!E128</f>
        <v>信息技术服务</v>
      </c>
      <c r="V128" s="22">
        <f>产品服务物料清单!H128</f>
        <v>2</v>
      </c>
      <c r="W128" s="20" t="str">
        <f>产品服务物料清单!G128</f>
        <v>信息系统服务</v>
      </c>
      <c r="X128" s="20" t="str">
        <f>产品服务物料清单!I128</f>
        <v>02</v>
      </c>
      <c r="Y128" s="20" t="str">
        <f>产品服务物料清单!AQ128</f>
        <v>E:其他</v>
      </c>
      <c r="Z128" s="20" t="str">
        <f>产品服务物料清单!K128</f>
        <v>成本中心-数据中心，IDC服务</v>
      </c>
      <c r="AA128" s="24">
        <f>产品服务物料清单!Q128</f>
        <v>0.06</v>
      </c>
      <c r="AB128" s="83" t="str">
        <f>产品服务物料清单!R128</f>
        <v>其他</v>
      </c>
      <c r="AC128" s="83" t="str">
        <f>产品服务物料清单!S128</f>
        <v>不缴纳印花税</v>
      </c>
    </row>
    <row r="129" spans="1:29" ht="14.1" customHeight="1" x14ac:dyDescent="0.3">
      <c r="A129" s="83" t="str">
        <f>产品服务物料清单!J129</f>
        <v>DDA08203</v>
      </c>
      <c r="B129" s="24" t="str">
        <f>产品服务物料清单!L129</f>
        <v>PC</v>
      </c>
      <c r="C129" s="83">
        <f>产品服务物料清单!M129</f>
        <v>1</v>
      </c>
      <c r="D129" s="24" t="str">
        <f>产品服务物料清单!N129</f>
        <v>指利用计算机、通信网络等技术保障信息安全的服务业务。</v>
      </c>
      <c r="E129" s="123" t="str">
        <f>产品服务物料清单!O129</f>
        <v>A</v>
      </c>
      <c r="F129" s="83" t="str">
        <f>产品服务物料清单!P129</f>
        <v>D0</v>
      </c>
      <c r="G129" s="83" t="str">
        <f>产品服务物料清单!U129</f>
        <v>FW</v>
      </c>
      <c r="H129" s="123" t="str">
        <f>产品服务物料清单!V129</f>
        <v>5101044000</v>
      </c>
      <c r="I129" s="83" t="str">
        <f>产品服务物料清单!X129</f>
        <v>×</v>
      </c>
      <c r="J129" s="83" t="str">
        <f>产品服务物料清单!Y129</f>
        <v>×</v>
      </c>
      <c r="K129" s="83" t="str">
        <f>产品服务物料清单!Z129</f>
        <v>×</v>
      </c>
      <c r="L129" s="83" t="str">
        <f>产品服务物料清单!AA129</f>
        <v>×</v>
      </c>
      <c r="M129" s="24">
        <f>产品服务物料清单!AB129</f>
        <v>0</v>
      </c>
      <c r="N129" s="24">
        <f>产品服务物料清单!AC129</f>
        <v>0</v>
      </c>
      <c r="O129" s="83">
        <f>产品服务物料清单!AD129</f>
        <v>0</v>
      </c>
      <c r="P129" s="83">
        <f>产品服务物料清单!AE129</f>
        <v>0</v>
      </c>
      <c r="Q129" s="20" t="str">
        <f>产品服务物料清单!B129</f>
        <v>DD</v>
      </c>
      <c r="R129" s="20" t="str">
        <f>产品服务物料清单!A129</f>
        <v>服务采购合同</v>
      </c>
      <c r="S129" s="20" t="str">
        <f>产品服务物料清单!C129</f>
        <v>A:成本中心类业务</v>
      </c>
      <c r="T129" s="21" t="str">
        <f>产品服务物料清单!F129</f>
        <v>08</v>
      </c>
      <c r="U129" s="20" t="str">
        <f>产品服务物料清单!E129</f>
        <v>信息技术服务</v>
      </c>
      <c r="V129" s="22">
        <f>产品服务物料清单!H129</f>
        <v>2</v>
      </c>
      <c r="W129" s="20" t="str">
        <f>产品服务物料清单!G129</f>
        <v>信息系统服务</v>
      </c>
      <c r="X129" s="20" t="str">
        <f>产品服务物料清单!I129</f>
        <v>03</v>
      </c>
      <c r="Y129" s="20" t="str">
        <f>产品服务物料清单!AQ129</f>
        <v>E:其他</v>
      </c>
      <c r="Z129" s="20" t="str">
        <f>产品服务物料清单!K129</f>
        <v>成本中心-信息安全服务</v>
      </c>
      <c r="AA129" s="24">
        <f>产品服务物料清单!Q129</f>
        <v>0.06</v>
      </c>
      <c r="AB129" s="83" t="str">
        <f>产品服务物料清单!R129</f>
        <v>其他</v>
      </c>
      <c r="AC129" s="83" t="str">
        <f>产品服务物料清单!S129</f>
        <v>不缴纳印花税</v>
      </c>
    </row>
    <row r="130" spans="1:29" ht="14.1" customHeight="1" x14ac:dyDescent="0.3">
      <c r="A130" s="83" t="str">
        <f>产品服务物料清单!J130</f>
        <v>DDA08204</v>
      </c>
      <c r="B130" s="24" t="str">
        <f>产品服务物料清单!L130</f>
        <v>PC</v>
      </c>
      <c r="C130" s="83">
        <f>产品服务物料清单!M130</f>
        <v>1</v>
      </c>
      <c r="D130" s="24" t="str">
        <f>产品服务物料清单!N130</f>
        <v>指利用计算机、通信网络等对信息系统提供的开展实施与维护业务。</v>
      </c>
      <c r="E130" s="123" t="str">
        <f>产品服务物料清单!O130</f>
        <v>A</v>
      </c>
      <c r="F130" s="83" t="str">
        <f>产品服务物料清单!P130</f>
        <v>D0</v>
      </c>
      <c r="G130" s="83" t="str">
        <f>产品服务物料清单!U130</f>
        <v>JS</v>
      </c>
      <c r="H130" s="123" t="str">
        <f>产品服务物料清单!V130</f>
        <v>5101044000</v>
      </c>
      <c r="I130" s="83" t="str">
        <f>产品服务物料清单!X130</f>
        <v>×</v>
      </c>
      <c r="J130" s="83" t="str">
        <f>产品服务物料清单!Y130</f>
        <v>×</v>
      </c>
      <c r="K130" s="83" t="str">
        <f>产品服务物料清单!Z130</f>
        <v>×</v>
      </c>
      <c r="L130" s="83" t="str">
        <f>产品服务物料清单!AA130</f>
        <v>×</v>
      </c>
      <c r="M130" s="24">
        <f>产品服务物料清单!AB130</f>
        <v>0</v>
      </c>
      <c r="N130" s="24">
        <f>产品服务物料清单!AC130</f>
        <v>0</v>
      </c>
      <c r="O130" s="83">
        <f>产品服务物料清单!AD130</f>
        <v>0</v>
      </c>
      <c r="P130" s="83">
        <f>产品服务物料清单!AE130</f>
        <v>0</v>
      </c>
      <c r="Q130" s="20" t="str">
        <f>产品服务物料清单!B130</f>
        <v>DD</v>
      </c>
      <c r="R130" s="20" t="str">
        <f>产品服务物料清单!A130</f>
        <v>服务采购合同</v>
      </c>
      <c r="S130" s="20" t="str">
        <f>产品服务物料清单!C130</f>
        <v>A:成本中心类业务</v>
      </c>
      <c r="T130" s="21" t="str">
        <f>产品服务物料清单!F130</f>
        <v>08</v>
      </c>
      <c r="U130" s="20" t="str">
        <f>产品服务物料清单!E130</f>
        <v>信息技术服务</v>
      </c>
      <c r="V130" s="22">
        <f>产品服务物料清单!H130</f>
        <v>2</v>
      </c>
      <c r="W130" s="20" t="str">
        <f>产品服务物料清单!G130</f>
        <v>信息系统服务</v>
      </c>
      <c r="X130" s="20" t="str">
        <f>产品服务物料清单!I130</f>
        <v>04</v>
      </c>
      <c r="Y130" s="20" t="str">
        <f>产品服务物料清单!AQ130</f>
        <v>E:其他</v>
      </c>
      <c r="Z130" s="20" t="str">
        <f>产品服务物料清单!K130</f>
        <v>成本中心-信息系统实施与维护</v>
      </c>
      <c r="AA130" s="24">
        <f>产品服务物料清单!Q130</f>
        <v>0.06</v>
      </c>
      <c r="AB130" s="83" t="str">
        <f>产品服务物料清单!R130</f>
        <v>其他</v>
      </c>
      <c r="AC130" s="123" t="str">
        <f>产品服务物料清单!S130</f>
        <v>技术合同</v>
      </c>
    </row>
    <row r="131" spans="1:29" ht="14.1" customHeight="1" x14ac:dyDescent="0.3">
      <c r="A131" s="83" t="str">
        <f>产品服务物料清单!J131</f>
        <v>DDA08401</v>
      </c>
      <c r="B131" s="24" t="str">
        <f>产品服务物料清单!L131</f>
        <v>PC</v>
      </c>
      <c r="C131" s="83">
        <f>产品服务物料清单!M131</f>
        <v>1</v>
      </c>
      <c r="D131" s="24" t="str">
        <f>产品服务物料清单!N131</f>
        <v>是指利用信息系统资源为用户附加提供的信息技术服务。包括数据处理、分析和整合、数据库管理、数据备份、数据存储、容灾服务、电子商务平台等</v>
      </c>
      <c r="E131" s="123" t="str">
        <f>产品服务物料清单!O131</f>
        <v>A</v>
      </c>
      <c r="F131" s="83" t="str">
        <f>产品服务物料清单!P131</f>
        <v>D0</v>
      </c>
      <c r="G131" s="83" t="str">
        <f>产品服务物料清单!U131</f>
        <v>JS</v>
      </c>
      <c r="H131" s="123" t="str">
        <f>产品服务物料清单!V131</f>
        <v>5101044000</v>
      </c>
      <c r="I131" s="83" t="str">
        <f>产品服务物料清单!X131</f>
        <v>×</v>
      </c>
      <c r="J131" s="83" t="str">
        <f>产品服务物料清单!Y131</f>
        <v>×</v>
      </c>
      <c r="K131" s="83" t="str">
        <f>产品服务物料清单!Z131</f>
        <v>×</v>
      </c>
      <c r="L131" s="83" t="str">
        <f>产品服务物料清单!AA131</f>
        <v>×</v>
      </c>
      <c r="M131" s="24">
        <f>产品服务物料清单!AB131</f>
        <v>0</v>
      </c>
      <c r="N131" s="24">
        <f>产品服务物料清单!AC131</f>
        <v>0</v>
      </c>
      <c r="O131" s="83">
        <f>产品服务物料清单!AD131</f>
        <v>0</v>
      </c>
      <c r="P131" s="83">
        <f>产品服务物料清单!AE131</f>
        <v>0</v>
      </c>
      <c r="Q131" s="20" t="str">
        <f>产品服务物料清单!B131</f>
        <v>DD</v>
      </c>
      <c r="R131" s="20" t="str">
        <f>产品服务物料清单!A131</f>
        <v>服务采购合同</v>
      </c>
      <c r="S131" s="20" t="str">
        <f>产品服务物料清单!C131</f>
        <v>A:成本中心类业务</v>
      </c>
      <c r="T131" s="21" t="str">
        <f>产品服务物料清单!F131</f>
        <v>08</v>
      </c>
      <c r="U131" s="20" t="str">
        <f>产品服务物料清单!E131</f>
        <v>信息技术服务</v>
      </c>
      <c r="V131" s="22">
        <f>产品服务物料清单!H131</f>
        <v>4</v>
      </c>
      <c r="W131" s="20" t="str">
        <f>产品服务物料清单!G131</f>
        <v>信息系统增值服务</v>
      </c>
      <c r="X131" s="20" t="str">
        <f>产品服务物料清单!I131</f>
        <v>01</v>
      </c>
      <c r="Y131" s="20" t="str">
        <f>产品服务物料清单!AQ131</f>
        <v>E:其他</v>
      </c>
      <c r="Z131" s="20" t="str">
        <f>产品服务物料清单!K131</f>
        <v>成本中心-信息系统增值服务</v>
      </c>
      <c r="AA131" s="24">
        <f>产品服务物料清单!Q131</f>
        <v>0.06</v>
      </c>
      <c r="AB131" s="83" t="str">
        <f>产品服务物料清单!R131</f>
        <v>其他</v>
      </c>
      <c r="AC131" s="123" t="str">
        <f>产品服务物料清单!S131</f>
        <v>技术合同</v>
      </c>
    </row>
    <row r="132" spans="1:29" ht="14.1" customHeight="1" x14ac:dyDescent="0.3">
      <c r="A132" s="83" t="str">
        <f>产品服务物料清单!J132</f>
        <v>DDA09101</v>
      </c>
      <c r="B132" s="24" t="str">
        <f>产品服务物料清单!L132</f>
        <v>PC</v>
      </c>
      <c r="C132" s="83">
        <f>产品服务物料清单!M132</f>
        <v>1</v>
      </c>
      <c r="D132" s="24" t="str">
        <f>产品服务物料清单!N132</f>
        <v>是指利用图书、报纸、杂志、广播、电视、电影、幻灯、路牌、招贴、橱窗、霓虹灯、灯箱、互联网等各种形式为我司的商品、经营服务项目等委托事项进行宣传和提供相关服务的广告设计业务活动。</v>
      </c>
      <c r="E132" s="123" t="str">
        <f>产品服务物料清单!O132</f>
        <v>A</v>
      </c>
      <c r="F132" s="83" t="str">
        <f>产品服务物料清单!P132</f>
        <v>D0</v>
      </c>
      <c r="G132" s="83" t="str">
        <f>产品服务物料清单!U132</f>
        <v>FW</v>
      </c>
      <c r="H132" s="123" t="str">
        <f>产品服务物料清单!V132</f>
        <v>5101041000</v>
      </c>
      <c r="I132" s="83" t="str">
        <f>产品服务物料清单!X132</f>
        <v>×</v>
      </c>
      <c r="J132" s="83" t="str">
        <f>产品服务物料清单!Y132</f>
        <v>×</v>
      </c>
      <c r="K132" s="83" t="str">
        <f>产品服务物料清单!Z132</f>
        <v>×</v>
      </c>
      <c r="L132" s="83" t="str">
        <f>产品服务物料清单!AA132</f>
        <v>×</v>
      </c>
      <c r="M132" s="24">
        <f>产品服务物料清单!AB132</f>
        <v>0</v>
      </c>
      <c r="N132" s="24">
        <f>产品服务物料清单!AC132</f>
        <v>0</v>
      </c>
      <c r="O132" s="83">
        <f>产品服务物料清单!AD132</f>
        <v>0</v>
      </c>
      <c r="P132" s="83">
        <f>产品服务物料清单!AE132</f>
        <v>0</v>
      </c>
      <c r="Q132" s="20" t="str">
        <f>产品服务物料清单!B132</f>
        <v>DD</v>
      </c>
      <c r="R132" s="20" t="str">
        <f>产品服务物料清单!A132</f>
        <v>服务采购合同</v>
      </c>
      <c r="S132" s="20" t="str">
        <f>产品服务物料清单!C132</f>
        <v>A:成本中心类业务</v>
      </c>
      <c r="T132" s="21" t="str">
        <f>产品服务物料清单!F132</f>
        <v>09</v>
      </c>
      <c r="U132" s="20" t="str">
        <f>产品服务物料清单!E132</f>
        <v>文化创意服务</v>
      </c>
      <c r="V132" s="22">
        <f>产品服务物料清单!H132</f>
        <v>1</v>
      </c>
      <c r="W132" s="20" t="str">
        <f>产品服务物料清单!G132</f>
        <v>设计服务</v>
      </c>
      <c r="X132" s="20" t="str">
        <f>产品服务物料清单!I132</f>
        <v>01</v>
      </c>
      <c r="Y132" s="20" t="str">
        <f>产品服务物料清单!AQ132</f>
        <v>D:党工团办综合</v>
      </c>
      <c r="Z132" s="20" t="str">
        <f>产品服务物料清单!K132</f>
        <v>成本中心-广告设计</v>
      </c>
      <c r="AA132" s="24">
        <f>产品服务物料清单!Q132</f>
        <v>0.06</v>
      </c>
      <c r="AB132" s="83" t="str">
        <f>产品服务物料清单!R132</f>
        <v>其他</v>
      </c>
      <c r="AC132" s="83" t="str">
        <f>产品服务物料清单!S132</f>
        <v>不缴纳印花税</v>
      </c>
    </row>
    <row r="133" spans="1:29" ht="14.1" customHeight="1" x14ac:dyDescent="0.3">
      <c r="A133" s="83" t="str">
        <f>产品服务物料清单!J133</f>
        <v>DDA09102</v>
      </c>
      <c r="B133" s="24" t="str">
        <f>产品服务物料清单!L133</f>
        <v>PC</v>
      </c>
      <c r="C133" s="83">
        <f>产品服务物料清单!M133</f>
        <v>1</v>
      </c>
      <c r="D133" s="24" t="str">
        <f>产品服务物料清单!N133</f>
        <v>指利用广播、电视、电影等形式进行的广告发布服务。</v>
      </c>
      <c r="E133" s="123" t="str">
        <f>产品服务物料清单!O133</f>
        <v>A</v>
      </c>
      <c r="F133" s="83" t="str">
        <f>产品服务物料清单!P133</f>
        <v>D0</v>
      </c>
      <c r="G133" s="83" t="str">
        <f>产品服务物料清单!U133</f>
        <v>FW</v>
      </c>
      <c r="H133" s="123" t="str">
        <f>产品服务物料清单!V133</f>
        <v>5101041000</v>
      </c>
      <c r="I133" s="83" t="str">
        <f>产品服务物料清单!X133</f>
        <v>×</v>
      </c>
      <c r="J133" s="83" t="str">
        <f>产品服务物料清单!Y133</f>
        <v>×</v>
      </c>
      <c r="K133" s="83" t="str">
        <f>产品服务物料清单!Z133</f>
        <v>×</v>
      </c>
      <c r="L133" s="83" t="str">
        <f>产品服务物料清单!AA133</f>
        <v>×</v>
      </c>
      <c r="M133" s="24">
        <f>产品服务物料清单!AB133</f>
        <v>0</v>
      </c>
      <c r="N133" s="24">
        <f>产品服务物料清单!AC133</f>
        <v>0</v>
      </c>
      <c r="O133" s="83">
        <f>产品服务物料清单!AD133</f>
        <v>0</v>
      </c>
      <c r="P133" s="83">
        <f>产品服务物料清单!AE133</f>
        <v>0</v>
      </c>
      <c r="Q133" s="20" t="str">
        <f>产品服务物料清单!B133</f>
        <v>DD</v>
      </c>
      <c r="R133" s="20" t="str">
        <f>产品服务物料清单!A133</f>
        <v>服务采购合同</v>
      </c>
      <c r="S133" s="20" t="str">
        <f>产品服务物料清单!C133</f>
        <v>A:成本中心类业务</v>
      </c>
      <c r="T133" s="21" t="str">
        <f>产品服务物料清单!F133</f>
        <v>09</v>
      </c>
      <c r="U133" s="20" t="str">
        <f>产品服务物料清单!E133</f>
        <v>文化创意服务</v>
      </c>
      <c r="V133" s="22">
        <f>产品服务物料清单!H133</f>
        <v>1</v>
      </c>
      <c r="W133" s="20" t="str">
        <f>产品服务物料清单!G133</f>
        <v>设计服务</v>
      </c>
      <c r="X133" s="20" t="str">
        <f>产品服务物料清单!I133</f>
        <v>02</v>
      </c>
      <c r="Y133" s="20" t="str">
        <f>产品服务物料清单!AQ133</f>
        <v>D:党工团办综合</v>
      </c>
      <c r="Z133" s="20" t="str">
        <f>产品服务物料清单!K133</f>
        <v>成本中心-广告发布</v>
      </c>
      <c r="AA133" s="24">
        <f>产品服务物料清单!Q133</f>
        <v>0.06</v>
      </c>
      <c r="AB133" s="83" t="str">
        <f>产品服务物料清单!R133</f>
        <v>其他</v>
      </c>
      <c r="AC133" s="83" t="str">
        <f>产品服务物料清单!S133</f>
        <v>不缴纳印花税</v>
      </c>
    </row>
    <row r="134" spans="1:29" ht="14.1" customHeight="1" x14ac:dyDescent="0.3">
      <c r="A134" s="83" t="str">
        <f>产品服务物料清单!J134</f>
        <v>DDA09103</v>
      </c>
      <c r="B134" s="24" t="str">
        <f>产品服务物料清单!L134</f>
        <v>PC</v>
      </c>
      <c r="C134" s="83">
        <f>产品服务物料清单!M134</f>
        <v>1</v>
      </c>
      <c r="D134" s="24" t="str">
        <f>产品服务物料清单!N134</f>
        <v>指把公司宣传通过视频形式传递出来的业务活动，如制作公司宣传片。</v>
      </c>
      <c r="E134" s="123" t="str">
        <f>产品服务物料清单!O134</f>
        <v>A</v>
      </c>
      <c r="F134" s="83" t="str">
        <f>产品服务物料清单!P134</f>
        <v>D0</v>
      </c>
      <c r="G134" s="83" t="str">
        <f>产品服务物料清单!U134</f>
        <v>FW</v>
      </c>
      <c r="H134" s="123" t="str">
        <f>产品服务物料清单!V134</f>
        <v>5101041000</v>
      </c>
      <c r="I134" s="83" t="str">
        <f>产品服务物料清单!X134</f>
        <v>×</v>
      </c>
      <c r="J134" s="83" t="str">
        <f>产品服务物料清单!Y134</f>
        <v>×</v>
      </c>
      <c r="K134" s="83" t="str">
        <f>产品服务物料清单!Z134</f>
        <v>×</v>
      </c>
      <c r="L134" s="83" t="str">
        <f>产品服务物料清单!AA134</f>
        <v>×</v>
      </c>
      <c r="M134" s="24">
        <f>产品服务物料清单!AB134</f>
        <v>0</v>
      </c>
      <c r="N134" s="24">
        <f>产品服务物料清单!AC134</f>
        <v>0</v>
      </c>
      <c r="O134" s="83">
        <f>产品服务物料清单!AD134</f>
        <v>0</v>
      </c>
      <c r="P134" s="83">
        <f>产品服务物料清单!AE134</f>
        <v>0</v>
      </c>
      <c r="Q134" s="20" t="str">
        <f>产品服务物料清单!B134</f>
        <v>DD</v>
      </c>
      <c r="R134" s="20" t="str">
        <f>产品服务物料清单!A134</f>
        <v>服务采购合同</v>
      </c>
      <c r="S134" s="20" t="str">
        <f>产品服务物料清单!C134</f>
        <v>A:成本中心类业务</v>
      </c>
      <c r="T134" s="21" t="str">
        <f>产品服务物料清单!F134</f>
        <v>09</v>
      </c>
      <c r="U134" s="20" t="str">
        <f>产品服务物料清单!E134</f>
        <v>文化创意服务</v>
      </c>
      <c r="V134" s="22">
        <f>产品服务物料清单!H134</f>
        <v>1</v>
      </c>
      <c r="W134" s="20" t="str">
        <f>产品服务物料清单!G134</f>
        <v>设计服务</v>
      </c>
      <c r="X134" s="20" t="str">
        <f>产品服务物料清单!I134</f>
        <v>03</v>
      </c>
      <c r="Y134" s="20" t="str">
        <f>产品服务物料清单!AQ134</f>
        <v>D:党工团办综合</v>
      </c>
      <c r="Z134" s="20" t="str">
        <f>产品服务物料清单!K134</f>
        <v>成本中心-宣传片制作</v>
      </c>
      <c r="AA134" s="24">
        <f>产品服务物料清单!Q134</f>
        <v>0.06</v>
      </c>
      <c r="AB134" s="83" t="str">
        <f>产品服务物料清单!R134</f>
        <v>其他</v>
      </c>
      <c r="AC134" s="83" t="str">
        <f>产品服务物料清单!S134</f>
        <v>不缴纳印花税</v>
      </c>
    </row>
    <row r="135" spans="1:29" ht="14.1" customHeight="1" x14ac:dyDescent="0.3">
      <c r="A135" s="83" t="str">
        <f>产品服务物料清单!J135</f>
        <v>DDA09104</v>
      </c>
      <c r="B135" s="24" t="str">
        <f>产品服务物料清单!L135</f>
        <v>PC</v>
      </c>
      <c r="C135" s="83">
        <f>产品服务物料清单!M135</f>
        <v>1</v>
      </c>
      <c r="D135" s="24" t="str">
        <f>产品服务物料清单!N135</f>
        <v>指把计划、规划、设想通过文字、语言、图画、声音、视觉等形式传递出来的业务活动。此处特指公司网页设计服务。</v>
      </c>
      <c r="E135" s="123" t="str">
        <f>产品服务物料清单!O135</f>
        <v>A</v>
      </c>
      <c r="F135" s="83" t="str">
        <f>产品服务物料清单!P135</f>
        <v>D0</v>
      </c>
      <c r="G135" s="83" t="str">
        <f>产品服务物料清单!U135</f>
        <v>FW</v>
      </c>
      <c r="H135" s="123" t="str">
        <f>产品服务物料清单!V135</f>
        <v>5101044000</v>
      </c>
      <c r="I135" s="83" t="str">
        <f>产品服务物料清单!X135</f>
        <v>×</v>
      </c>
      <c r="J135" s="83" t="str">
        <f>产品服务物料清单!Y135</f>
        <v>×</v>
      </c>
      <c r="K135" s="83" t="str">
        <f>产品服务物料清单!Z135</f>
        <v>×</v>
      </c>
      <c r="L135" s="83" t="str">
        <f>产品服务物料清单!AA135</f>
        <v>×</v>
      </c>
      <c r="M135" s="24">
        <f>产品服务物料清单!AB135</f>
        <v>0</v>
      </c>
      <c r="N135" s="24">
        <f>产品服务物料清单!AC135</f>
        <v>0</v>
      </c>
      <c r="O135" s="83">
        <f>产品服务物料清单!AD135</f>
        <v>0</v>
      </c>
      <c r="P135" s="83">
        <f>产品服务物料清单!AE135</f>
        <v>0</v>
      </c>
      <c r="Q135" s="20" t="str">
        <f>产品服务物料清单!B135</f>
        <v>DD</v>
      </c>
      <c r="R135" s="20" t="str">
        <f>产品服务物料清单!A135</f>
        <v>服务采购合同</v>
      </c>
      <c r="S135" s="20" t="str">
        <f>产品服务物料清单!C135</f>
        <v>A:成本中心类业务</v>
      </c>
      <c r="T135" s="21" t="str">
        <f>产品服务物料清单!F135</f>
        <v>09</v>
      </c>
      <c r="U135" s="20" t="str">
        <f>产品服务物料清单!E135</f>
        <v>文化创意服务</v>
      </c>
      <c r="V135" s="22">
        <f>产品服务物料清单!H135</f>
        <v>1</v>
      </c>
      <c r="W135" s="20" t="str">
        <f>产品服务物料清单!G135</f>
        <v>设计服务</v>
      </c>
      <c r="X135" s="20" t="str">
        <f>产品服务物料清单!I135</f>
        <v>04</v>
      </c>
      <c r="Y135" s="20" t="str">
        <f>产品服务物料清单!AQ135</f>
        <v>D:党工团办综合</v>
      </c>
      <c r="Z135" s="20" t="str">
        <f>产品服务物料清单!K135</f>
        <v>成本中心-网站设计</v>
      </c>
      <c r="AA135" s="24">
        <f>产品服务物料清单!Q135</f>
        <v>0.06</v>
      </c>
      <c r="AB135" s="83" t="str">
        <f>产品服务物料清单!R135</f>
        <v>其他</v>
      </c>
      <c r="AC135" s="83" t="str">
        <f>产品服务物料清单!S135</f>
        <v>不缴纳印花税</v>
      </c>
    </row>
    <row r="136" spans="1:29" ht="14.1" customHeight="1" x14ac:dyDescent="0.3">
      <c r="A136" s="83" t="str">
        <f>产品服务物料清单!J136</f>
        <v>DDA09105</v>
      </c>
      <c r="B136" s="24" t="str">
        <f>产品服务物料清单!L136</f>
        <v>PC</v>
      </c>
      <c r="C136" s="83">
        <f>产品服务物料清单!M136</f>
        <v>1</v>
      </c>
      <c r="D136" s="24" t="str">
        <f>产品服务物料清单!N136</f>
        <v>指把计划、规划、设想通过文字、图画、视觉等形式传递出来的业务活动。此处特指党群工作部的印刷、影印服务。</v>
      </c>
      <c r="E136" s="123" t="str">
        <f>产品服务物料清单!O136</f>
        <v>A</v>
      </c>
      <c r="F136" s="83" t="str">
        <f>产品服务物料清单!P136</f>
        <v>D0</v>
      </c>
      <c r="G136" s="83" t="str">
        <f>产品服务物料清单!U136</f>
        <v>FW</v>
      </c>
      <c r="H136" s="123" t="str">
        <f>产品服务物料清单!V136</f>
        <v>5101011000</v>
      </c>
      <c r="I136" s="83" t="str">
        <f>产品服务物料清单!X136</f>
        <v>×</v>
      </c>
      <c r="J136" s="83" t="str">
        <f>产品服务物料清单!Y136</f>
        <v>×</v>
      </c>
      <c r="K136" s="83" t="str">
        <f>产品服务物料清单!Z136</f>
        <v>×</v>
      </c>
      <c r="L136" s="83" t="str">
        <f>产品服务物料清单!AA136</f>
        <v>×</v>
      </c>
      <c r="M136" s="24">
        <f>产品服务物料清单!AB136</f>
        <v>0</v>
      </c>
      <c r="N136" s="24">
        <f>产品服务物料清单!AC136</f>
        <v>0</v>
      </c>
      <c r="O136" s="83">
        <f>产品服务物料清单!AD136</f>
        <v>0</v>
      </c>
      <c r="P136" s="83">
        <f>产品服务物料清单!AE136</f>
        <v>0</v>
      </c>
      <c r="Q136" s="20" t="str">
        <f>产品服务物料清单!B136</f>
        <v>DD</v>
      </c>
      <c r="R136" s="20" t="str">
        <f>产品服务物料清单!A136</f>
        <v>服务采购合同</v>
      </c>
      <c r="S136" s="20" t="str">
        <f>产品服务物料清单!C136</f>
        <v>A:成本中心类业务</v>
      </c>
      <c r="T136" s="21" t="str">
        <f>产品服务物料清单!F136</f>
        <v>09</v>
      </c>
      <c r="U136" s="20" t="str">
        <f>产品服务物料清单!E136</f>
        <v>文化创意服务</v>
      </c>
      <c r="V136" s="22">
        <f>产品服务物料清单!H136</f>
        <v>1</v>
      </c>
      <c r="W136" s="20" t="str">
        <f>产品服务物料清单!G136</f>
        <v>设计服务</v>
      </c>
      <c r="X136" s="20" t="str">
        <f>产品服务物料清单!I136</f>
        <v>05</v>
      </c>
      <c r="Y136" s="20" t="str">
        <f>产品服务物料清单!AQ136</f>
        <v>E:其他</v>
      </c>
      <c r="Z136" s="20" t="str">
        <f>产品服务物料清单!K136</f>
        <v>成本中心-文印、影视-党群</v>
      </c>
      <c r="AA136" s="24">
        <f>产品服务物料清单!Q136</f>
        <v>0.06</v>
      </c>
      <c r="AB136" s="83" t="str">
        <f>产品服务物料清单!R136</f>
        <v>其他</v>
      </c>
      <c r="AC136" s="83" t="str">
        <f>产品服务物料清单!S136</f>
        <v>不缴纳印花税</v>
      </c>
    </row>
    <row r="137" spans="1:29" ht="14.1" customHeight="1" x14ac:dyDescent="0.3">
      <c r="A137" s="83" t="str">
        <f>产品服务物料清单!J137</f>
        <v>DDA09106</v>
      </c>
      <c r="B137" s="24" t="str">
        <f>产品服务物料清单!L137</f>
        <v>PC</v>
      </c>
      <c r="C137" s="83">
        <f>产品服务物料清单!M137</f>
        <v>1</v>
      </c>
      <c r="D137" s="24" t="str">
        <f>产品服务物料清单!N137</f>
        <v>指把计划、规划、设想通过文字、图画、视觉等形式传递出来的业务活动。此处特指生产制造部用印刷、影印服务。</v>
      </c>
      <c r="E137" s="123" t="str">
        <f>产品服务物料清单!O137</f>
        <v>A</v>
      </c>
      <c r="F137" s="83" t="str">
        <f>产品服务物料清单!P137</f>
        <v>D0</v>
      </c>
      <c r="G137" s="83" t="str">
        <f>产品服务物料清单!U137</f>
        <v>FW</v>
      </c>
      <c r="H137" s="83" t="str">
        <f>产品服务物料清单!V137</f>
        <v>5101011000</v>
      </c>
      <c r="I137" s="83" t="str">
        <f>产品服务物料清单!X137</f>
        <v>×</v>
      </c>
      <c r="J137" s="83" t="str">
        <f>产品服务物料清单!Y137</f>
        <v>×</v>
      </c>
      <c r="K137" s="83" t="str">
        <f>产品服务物料清单!Z137</f>
        <v>×</v>
      </c>
      <c r="L137" s="83" t="str">
        <f>产品服务物料清单!AA137</f>
        <v>×</v>
      </c>
      <c r="M137" s="83">
        <f>产品服务物料清单!AB137</f>
        <v>0</v>
      </c>
      <c r="N137" s="83">
        <f>产品服务物料清单!AC137</f>
        <v>0</v>
      </c>
      <c r="O137" s="83">
        <f>产品服务物料清单!AD137</f>
        <v>0</v>
      </c>
      <c r="P137" s="83">
        <f>产品服务物料清单!AE137</f>
        <v>0</v>
      </c>
      <c r="Q137" s="20" t="str">
        <f>产品服务物料清单!B137</f>
        <v>DD</v>
      </c>
      <c r="R137" s="20" t="str">
        <f>产品服务物料清单!A137</f>
        <v>服务采购合同</v>
      </c>
      <c r="S137" s="20" t="str">
        <f>产品服务物料清单!C137</f>
        <v>A:成本中心类业务</v>
      </c>
      <c r="T137" s="21" t="str">
        <f>产品服务物料清单!F137</f>
        <v>09</v>
      </c>
      <c r="U137" s="20" t="str">
        <f>产品服务物料清单!E137</f>
        <v>文化创意服务</v>
      </c>
      <c r="V137" s="22">
        <f>产品服务物料清单!H137</f>
        <v>1</v>
      </c>
      <c r="W137" s="20" t="str">
        <f>产品服务物料清单!G137</f>
        <v>设计服务</v>
      </c>
      <c r="X137" s="20" t="str">
        <f>产品服务物料清单!I137</f>
        <v>06</v>
      </c>
      <c r="Y137" s="20" t="str">
        <f>产品服务物料清单!AQ137</f>
        <v>E:其他</v>
      </c>
      <c r="Z137" s="20" t="str">
        <f>产品服务物料清单!K137</f>
        <v>成本中心-文印、影视-制造部</v>
      </c>
      <c r="AA137" s="24">
        <f>产品服务物料清单!Q137</f>
        <v>0.06</v>
      </c>
      <c r="AB137" s="83" t="str">
        <f>产品服务物料清单!R137</f>
        <v>其他</v>
      </c>
      <c r="AC137" s="83" t="str">
        <f>产品服务物料清单!S137</f>
        <v>不缴纳印花税</v>
      </c>
    </row>
    <row r="138" spans="1:29" s="3" customFormat="1" ht="14.1" customHeight="1" x14ac:dyDescent="0.3">
      <c r="A138" s="25" t="str">
        <f>产品服务物料清单!J138</f>
        <v>DDA09107</v>
      </c>
      <c r="B138" s="25" t="str">
        <f>产品服务物料清单!L138</f>
        <v>PC</v>
      </c>
      <c r="C138" s="25">
        <f>产品服务物料清单!M138</f>
        <v>1</v>
      </c>
      <c r="D138" s="83" t="str">
        <f>产品服务物料清单!N138</f>
        <v>指把计划、规划、设想通过文字、图画、视觉等形式传递出来的业务活动。此处特指财资部职能、库房用印刷、影印服务。</v>
      </c>
      <c r="E138" s="123" t="str">
        <f>产品服务物料清单!O138</f>
        <v>A</v>
      </c>
      <c r="F138" s="83" t="str">
        <f>产品服务物料清单!P138</f>
        <v>D0</v>
      </c>
      <c r="G138" s="83" t="str">
        <f>产品服务物料清单!U138</f>
        <v>FW</v>
      </c>
      <c r="H138" s="83" t="str">
        <f>产品服务物料清单!V138</f>
        <v>5101011000</v>
      </c>
      <c r="I138" s="83" t="str">
        <f>产品服务物料清单!X138</f>
        <v>×</v>
      </c>
      <c r="J138" s="83" t="str">
        <f>产品服务物料清单!Y138</f>
        <v>×</v>
      </c>
      <c r="K138" s="83" t="str">
        <f>产品服务物料清单!Z138</f>
        <v>×</v>
      </c>
      <c r="L138" s="83" t="str">
        <f>产品服务物料清单!AA138</f>
        <v>×</v>
      </c>
      <c r="M138" s="83">
        <f>产品服务物料清单!AB138</f>
        <v>0</v>
      </c>
      <c r="N138" s="83">
        <f>产品服务物料清单!AC138</f>
        <v>0</v>
      </c>
      <c r="O138" s="83">
        <f>产品服务物料清单!AD138</f>
        <v>0</v>
      </c>
      <c r="P138" s="83">
        <f>产品服务物料清单!AE138</f>
        <v>0</v>
      </c>
      <c r="Q138" s="20" t="str">
        <f>产品服务物料清单!B138</f>
        <v>DD</v>
      </c>
      <c r="R138" s="20" t="str">
        <f>产品服务物料清单!A138</f>
        <v>服务采购合同</v>
      </c>
      <c r="S138" s="20" t="str">
        <f>产品服务物料清单!C138</f>
        <v>A:成本中心类业务</v>
      </c>
      <c r="T138" s="21" t="str">
        <f>产品服务物料清单!F138</f>
        <v>09</v>
      </c>
      <c r="U138" s="20" t="str">
        <f>产品服务物料清单!E138</f>
        <v>文化创意服务</v>
      </c>
      <c r="V138" s="22">
        <f>产品服务物料清单!H138</f>
        <v>1</v>
      </c>
      <c r="W138" s="20" t="str">
        <f>产品服务物料清单!G138</f>
        <v>设计服务</v>
      </c>
      <c r="X138" s="81" t="str">
        <f>产品服务物料清单!I138</f>
        <v>07</v>
      </c>
      <c r="Y138" s="20" t="str">
        <f>产品服务物料清单!AQ138</f>
        <v>E:其他</v>
      </c>
      <c r="Z138" s="20" t="str">
        <f>产品服务物料清单!K138</f>
        <v>成本中心-文印、影视-财资部</v>
      </c>
      <c r="AA138" s="24">
        <f>产品服务物料清单!Q138</f>
        <v>0.06</v>
      </c>
      <c r="AB138" s="83" t="str">
        <f>产品服务物料清单!R138</f>
        <v>其他</v>
      </c>
      <c r="AC138" s="123" t="str">
        <f>产品服务物料清单!S138</f>
        <v>不缴纳印花税</v>
      </c>
    </row>
    <row r="139" spans="1:29" ht="14.1" customHeight="1" x14ac:dyDescent="0.3">
      <c r="A139" s="83" t="str">
        <f>产品服务物料清单!J139</f>
        <v>DDA09108</v>
      </c>
      <c r="B139" s="83" t="str">
        <f>产品服务物料清单!L139</f>
        <v>PC</v>
      </c>
      <c r="C139" s="83">
        <f>产品服务物料清单!M139</f>
        <v>1</v>
      </c>
      <c r="D139" s="83" t="str">
        <f>产品服务物料清单!N139</f>
        <v>指把计划、规划、设想通过文字、图画、视觉等形式传递出来的业务活动。此处特指采购部用印刷、影印服务。</v>
      </c>
      <c r="E139" s="123" t="str">
        <f>产品服务物料清单!O139</f>
        <v>A</v>
      </c>
      <c r="F139" s="83" t="str">
        <f>产品服务物料清单!P139</f>
        <v>D0</v>
      </c>
      <c r="G139" s="83" t="str">
        <f>产品服务物料清单!U139</f>
        <v>FW</v>
      </c>
      <c r="H139" s="83" t="str">
        <f>产品服务物料清单!V139</f>
        <v>5101011000</v>
      </c>
      <c r="I139" s="83" t="str">
        <f>产品服务物料清单!X139</f>
        <v>×</v>
      </c>
      <c r="J139" s="83" t="str">
        <f>产品服务物料清单!Y139</f>
        <v>×</v>
      </c>
      <c r="K139" s="83" t="str">
        <f>产品服务物料清单!Z139</f>
        <v>×</v>
      </c>
      <c r="L139" s="83" t="str">
        <f>产品服务物料清单!AA139</f>
        <v>×</v>
      </c>
      <c r="M139" s="83">
        <f>产品服务物料清单!AB139</f>
        <v>0</v>
      </c>
      <c r="N139" s="83">
        <f>产品服务物料清单!AC139</f>
        <v>0</v>
      </c>
      <c r="O139" s="83">
        <f>产品服务物料清单!AD139</f>
        <v>0</v>
      </c>
      <c r="P139" s="83">
        <f>产品服务物料清单!AE139</f>
        <v>0</v>
      </c>
      <c r="Q139" s="20" t="str">
        <f>产品服务物料清单!B139</f>
        <v>DD</v>
      </c>
      <c r="R139" s="20" t="str">
        <f>产品服务物料清单!A139</f>
        <v>服务采购合同</v>
      </c>
      <c r="S139" s="20" t="str">
        <f>产品服务物料清单!C139</f>
        <v>A:成本中心类业务</v>
      </c>
      <c r="T139" s="21" t="str">
        <f>产品服务物料清单!F139</f>
        <v>09</v>
      </c>
      <c r="U139" s="20" t="str">
        <f>产品服务物料清单!E139</f>
        <v>文化创意服务</v>
      </c>
      <c r="V139" s="22">
        <f>产品服务物料清单!H139</f>
        <v>1</v>
      </c>
      <c r="W139" s="20" t="str">
        <f>产品服务物料清单!G139</f>
        <v>设计服务</v>
      </c>
      <c r="X139" s="20" t="str">
        <f>产品服务物料清单!I139</f>
        <v>08</v>
      </c>
      <c r="Y139" s="20" t="str">
        <f>产品服务物料清单!AQ139</f>
        <v>E:其他</v>
      </c>
      <c r="Z139" s="20" t="str">
        <f>产品服务物料清单!K139</f>
        <v>成本中心-文印、影视-采购</v>
      </c>
      <c r="AA139" s="24">
        <f>产品服务物料清单!Q139</f>
        <v>0.06</v>
      </c>
      <c r="AB139" s="83" t="str">
        <f>产品服务物料清单!R139</f>
        <v>其他</v>
      </c>
      <c r="AC139" s="123" t="str">
        <f>产品服务物料清单!S139</f>
        <v>不缴纳印花税</v>
      </c>
    </row>
    <row r="140" spans="1:29" ht="14.1" customHeight="1" x14ac:dyDescent="0.3">
      <c r="A140" s="83" t="str">
        <f>产品服务物料清单!J140</f>
        <v>DDA09109</v>
      </c>
      <c r="B140" s="83" t="str">
        <f>产品服务物料清单!L140</f>
        <v>PC</v>
      </c>
      <c r="C140" s="83">
        <f>产品服务物料清单!M140</f>
        <v>1</v>
      </c>
      <c r="D140" s="83" t="str">
        <f>产品服务物料清单!N140</f>
        <v>指把计划、规划、设想通过文字、图画、视觉等形式传递出来的业务活动。此处特指安环质量部用印刷、影印服务。</v>
      </c>
      <c r="E140" s="123" t="str">
        <f>产品服务物料清单!O140</f>
        <v>A</v>
      </c>
      <c r="F140" s="83" t="str">
        <f>产品服务物料清单!P140</f>
        <v>D0</v>
      </c>
      <c r="G140" s="83" t="str">
        <f>产品服务物料清单!U140</f>
        <v>FW</v>
      </c>
      <c r="H140" s="83" t="str">
        <f>产品服务物料清单!V140</f>
        <v>5101011000</v>
      </c>
      <c r="I140" s="83" t="str">
        <f>产品服务物料清单!X140</f>
        <v>×</v>
      </c>
      <c r="J140" s="83" t="str">
        <f>产品服务物料清单!Y140</f>
        <v>×</v>
      </c>
      <c r="K140" s="83" t="str">
        <f>产品服务物料清单!Z140</f>
        <v>×</v>
      </c>
      <c r="L140" s="83" t="str">
        <f>产品服务物料清单!AA140</f>
        <v>×</v>
      </c>
      <c r="M140" s="83">
        <f>产品服务物料清单!AB140</f>
        <v>0</v>
      </c>
      <c r="N140" s="83">
        <f>产品服务物料清单!AC140</f>
        <v>0</v>
      </c>
      <c r="O140" s="83">
        <f>产品服务物料清单!AD140</f>
        <v>0</v>
      </c>
      <c r="P140" s="83">
        <f>产品服务物料清单!AE140</f>
        <v>0</v>
      </c>
      <c r="Q140" s="20" t="str">
        <f>产品服务物料清单!B140</f>
        <v>DD</v>
      </c>
      <c r="R140" s="20" t="str">
        <f>产品服务物料清单!A140</f>
        <v>服务采购合同</v>
      </c>
      <c r="S140" s="20" t="str">
        <f>产品服务物料清单!C140</f>
        <v>A:成本中心类业务</v>
      </c>
      <c r="T140" s="21" t="str">
        <f>产品服务物料清单!F140</f>
        <v>09</v>
      </c>
      <c r="U140" s="20" t="str">
        <f>产品服务物料清单!E140</f>
        <v>文化创意服务</v>
      </c>
      <c r="V140" s="22">
        <f>产品服务物料清单!H140</f>
        <v>1</v>
      </c>
      <c r="W140" s="20" t="str">
        <f>产品服务物料清单!G140</f>
        <v>设计服务</v>
      </c>
      <c r="X140" s="20" t="str">
        <f>产品服务物料清单!I140</f>
        <v>09</v>
      </c>
      <c r="Y140" s="20" t="str">
        <f>产品服务物料清单!AQ140</f>
        <v>E:其他</v>
      </c>
      <c r="Z140" s="20" t="str">
        <f>产品服务物料清单!K140</f>
        <v>成本中心-文印、影视-质量</v>
      </c>
      <c r="AA140" s="24">
        <f>产品服务物料清单!Q140</f>
        <v>0.06</v>
      </c>
      <c r="AB140" s="83" t="str">
        <f>产品服务物料清单!R140</f>
        <v>其他</v>
      </c>
      <c r="AC140" s="123" t="str">
        <f>产品服务物料清单!S140</f>
        <v>不缴纳印花税</v>
      </c>
    </row>
    <row r="141" spans="1:29" ht="14.1" customHeight="1" x14ac:dyDescent="0.3">
      <c r="A141" s="83" t="str">
        <f>产品服务物料清单!J141</f>
        <v>DDA09110</v>
      </c>
      <c r="B141" s="83" t="str">
        <f>产品服务物料清单!L141</f>
        <v>PC</v>
      </c>
      <c r="C141" s="83">
        <f>产品服务物料清单!M141</f>
        <v>1</v>
      </c>
      <c r="D141" s="83" t="str">
        <f>产品服务物料清单!N141</f>
        <v>指把计划、规划、设想通过文字、图画、视觉等形式传递出来的业务活动。此处特指工艺装备部用印刷、影印服务。</v>
      </c>
      <c r="E141" s="123" t="str">
        <f>产品服务物料清单!O141</f>
        <v>A</v>
      </c>
      <c r="F141" s="83" t="str">
        <f>产品服务物料清单!P141</f>
        <v>D0</v>
      </c>
      <c r="G141" s="83" t="str">
        <f>产品服务物料清单!U141</f>
        <v>FW</v>
      </c>
      <c r="H141" s="83" t="str">
        <f>产品服务物料清单!V141</f>
        <v>5101011000</v>
      </c>
      <c r="I141" s="83" t="str">
        <f>产品服务物料清单!X141</f>
        <v>×</v>
      </c>
      <c r="J141" s="83" t="str">
        <f>产品服务物料清单!Y141</f>
        <v>×</v>
      </c>
      <c r="K141" s="83" t="str">
        <f>产品服务物料清单!Z141</f>
        <v>×</v>
      </c>
      <c r="L141" s="83" t="str">
        <f>产品服务物料清单!AA141</f>
        <v>×</v>
      </c>
      <c r="M141" s="83">
        <f>产品服务物料清单!AB141</f>
        <v>0</v>
      </c>
      <c r="N141" s="83">
        <f>产品服务物料清单!AC141</f>
        <v>0</v>
      </c>
      <c r="O141" s="83">
        <f>产品服务物料清单!AD141</f>
        <v>0</v>
      </c>
      <c r="P141" s="83">
        <f>产品服务物料清单!AE141</f>
        <v>0</v>
      </c>
      <c r="Q141" s="20" t="str">
        <f>产品服务物料清单!B141</f>
        <v>DD</v>
      </c>
      <c r="R141" s="20" t="str">
        <f>产品服务物料清单!A141</f>
        <v>服务采购合同</v>
      </c>
      <c r="S141" s="20" t="str">
        <f>产品服务物料清单!C141</f>
        <v>A:成本中心类业务</v>
      </c>
      <c r="T141" s="21" t="str">
        <f>产品服务物料清单!F141</f>
        <v>09</v>
      </c>
      <c r="U141" s="20" t="str">
        <f>产品服务物料清单!E141</f>
        <v>文化创意服务</v>
      </c>
      <c r="V141" s="22">
        <f>产品服务物料清单!H141</f>
        <v>1</v>
      </c>
      <c r="W141" s="20" t="str">
        <f>产品服务物料清单!G141</f>
        <v>设计服务</v>
      </c>
      <c r="X141" s="20" t="str">
        <f>产品服务物料清单!I141</f>
        <v>10</v>
      </c>
      <c r="Y141" s="20" t="str">
        <f>产品服务物料清单!AQ141</f>
        <v>E:其他</v>
      </c>
      <c r="Z141" s="20" t="str">
        <f>产品服务物料清单!K141</f>
        <v>成本中心-文印、影视-工艺</v>
      </c>
      <c r="AA141" s="24">
        <f>产品服务物料清单!Q141</f>
        <v>0.06</v>
      </c>
      <c r="AB141" s="83" t="str">
        <f>产品服务物料清单!R141</f>
        <v>其他</v>
      </c>
      <c r="AC141" s="123" t="str">
        <f>产品服务物料清单!S141</f>
        <v>不缴纳印花税</v>
      </c>
    </row>
    <row r="142" spans="1:29" ht="14.1" customHeight="1" x14ac:dyDescent="0.3">
      <c r="A142" s="83" t="str">
        <f>产品服务物料清单!J142</f>
        <v>DDA09111</v>
      </c>
      <c r="B142" s="83" t="str">
        <f>产品服务物料清单!L142</f>
        <v>PC</v>
      </c>
      <c r="C142" s="83">
        <f>产品服务物料清单!M142</f>
        <v>1</v>
      </c>
      <c r="D142" s="83" t="str">
        <f>产品服务物料清单!N142</f>
        <v>指把计划、规划、设想通过文字、图画、视觉等形式传递出来的业务活动。此处特指工程技术中心用印刷、影印服务。</v>
      </c>
      <c r="E142" s="123" t="str">
        <f>产品服务物料清单!O142</f>
        <v>A</v>
      </c>
      <c r="F142" s="83" t="str">
        <f>产品服务物料清单!P142</f>
        <v>D0</v>
      </c>
      <c r="G142" s="83" t="str">
        <f>产品服务物料清单!U142</f>
        <v>FW</v>
      </c>
      <c r="H142" s="123" t="str">
        <f>产品服务物料清单!V142</f>
        <v>5101011000</v>
      </c>
      <c r="I142" s="83" t="str">
        <f>产品服务物料清单!X142</f>
        <v>×</v>
      </c>
      <c r="J142" s="83" t="str">
        <f>产品服务物料清单!Y142</f>
        <v>×</v>
      </c>
      <c r="K142" s="83" t="str">
        <f>产品服务物料清单!Z142</f>
        <v>×</v>
      </c>
      <c r="L142" s="83" t="str">
        <f>产品服务物料清单!AA142</f>
        <v>×</v>
      </c>
      <c r="M142" s="24">
        <f>产品服务物料清单!AB142</f>
        <v>0</v>
      </c>
      <c r="N142" s="24">
        <f>产品服务物料清单!AC142</f>
        <v>0</v>
      </c>
      <c r="O142" s="83">
        <f>产品服务物料清单!AD142</f>
        <v>0</v>
      </c>
      <c r="P142" s="83">
        <f>产品服务物料清单!AE142</f>
        <v>0</v>
      </c>
      <c r="Q142" s="20" t="str">
        <f>产品服务物料清单!B142</f>
        <v>DD</v>
      </c>
      <c r="R142" s="20" t="str">
        <f>产品服务物料清单!A142</f>
        <v>服务采购合同</v>
      </c>
      <c r="S142" s="20" t="str">
        <f>产品服务物料清单!C142</f>
        <v>A:成本中心类业务</v>
      </c>
      <c r="T142" s="21" t="str">
        <f>产品服务物料清单!F142</f>
        <v>09</v>
      </c>
      <c r="U142" s="20" t="str">
        <f>产品服务物料清单!E142</f>
        <v>文化创意服务</v>
      </c>
      <c r="V142" s="22">
        <f>产品服务物料清单!H142</f>
        <v>1</v>
      </c>
      <c r="W142" s="20" t="str">
        <f>产品服务物料清单!G142</f>
        <v>设计服务</v>
      </c>
      <c r="X142" s="20" t="str">
        <f>产品服务物料清单!I142</f>
        <v>11</v>
      </c>
      <c r="Y142" s="20" t="str">
        <f>产品服务物料清单!AQ142</f>
        <v>E:其他</v>
      </c>
      <c r="Z142" s="20" t="str">
        <f>产品服务物料清单!K142</f>
        <v>成本中心-文印、影视-工程中心</v>
      </c>
      <c r="AA142" s="24">
        <f>产品服务物料清单!Q142</f>
        <v>0.06</v>
      </c>
      <c r="AB142" s="83" t="str">
        <f>产品服务物料清单!R142</f>
        <v>其他</v>
      </c>
      <c r="AC142" s="123" t="str">
        <f>产品服务物料清单!S142</f>
        <v>不缴纳印花税</v>
      </c>
    </row>
    <row r="143" spans="1:29" ht="14.1" customHeight="1" x14ac:dyDescent="0.3">
      <c r="A143" s="83" t="str">
        <f>产品服务物料清单!J143</f>
        <v>DDA09112</v>
      </c>
      <c r="B143" s="83" t="str">
        <f>产品服务物料清单!L143</f>
        <v>PC</v>
      </c>
      <c r="C143" s="83">
        <f>产品服务物料清单!M143</f>
        <v>1</v>
      </c>
      <c r="D143" s="83" t="str">
        <f>产品服务物料清单!N143</f>
        <v>指提供投资项目相关的各类设计服务的活动。</v>
      </c>
      <c r="E143" s="123" t="str">
        <f>产品服务物料清单!O143</f>
        <v>A</v>
      </c>
      <c r="F143" s="83" t="str">
        <f>产品服务物料清单!P143</f>
        <v>D0</v>
      </c>
      <c r="G143" s="83" t="str">
        <f>产品服务物料清单!U143</f>
        <v>FW</v>
      </c>
      <c r="H143" s="123">
        <f>产品服务物料清单!V143</f>
        <v>5101076000</v>
      </c>
      <c r="I143" s="83" t="str">
        <f>产品服务物料清单!X143</f>
        <v>×</v>
      </c>
      <c r="J143" s="83" t="str">
        <f>产品服务物料清单!Y143</f>
        <v>×</v>
      </c>
      <c r="K143" s="83" t="str">
        <f>产品服务物料清单!Z143</f>
        <v>×</v>
      </c>
      <c r="L143" s="83" t="str">
        <f>产品服务物料清单!AA143</f>
        <v>×</v>
      </c>
      <c r="M143" s="24">
        <f>产品服务物料清单!AB143</f>
        <v>0</v>
      </c>
      <c r="N143" s="24">
        <f>产品服务物料清单!AC143</f>
        <v>0</v>
      </c>
      <c r="O143" s="83">
        <f>产品服务物料清单!AD143</f>
        <v>0</v>
      </c>
      <c r="P143" s="83">
        <f>产品服务物料清单!AE143</f>
        <v>0</v>
      </c>
      <c r="Q143" s="20" t="str">
        <f>产品服务物料清单!B143</f>
        <v>DD</v>
      </c>
      <c r="R143" s="20" t="str">
        <f>产品服务物料清单!A143</f>
        <v>服务采购合同</v>
      </c>
      <c r="S143" s="20" t="str">
        <f>产品服务物料清单!C143</f>
        <v>A:成本中心类业务</v>
      </c>
      <c r="T143" s="21" t="str">
        <f>产品服务物料清单!F143</f>
        <v>09</v>
      </c>
      <c r="U143" s="20" t="str">
        <f>产品服务物料清单!E143</f>
        <v>文化创意服务</v>
      </c>
      <c r="V143" s="22">
        <f>产品服务物料清单!H143</f>
        <v>1</v>
      </c>
      <c r="W143" s="20" t="str">
        <f>产品服务物料清单!G143</f>
        <v>设计服务</v>
      </c>
      <c r="X143" s="20" t="str">
        <f>产品服务物料清单!I143</f>
        <v>12</v>
      </c>
      <c r="Y143" s="20" t="str">
        <f>产品服务物料清单!AQ143</f>
        <v>E:其他</v>
      </c>
      <c r="Z143" s="20" t="str">
        <f>产品服务物料清单!K143</f>
        <v>成本中心-投资项目设计</v>
      </c>
      <c r="AA143" s="24">
        <f>产品服务物料清单!Q143</f>
        <v>0.06</v>
      </c>
      <c r="AB143" s="83" t="str">
        <f>产品服务物料清单!R143</f>
        <v>其他</v>
      </c>
      <c r="AC143" s="123" t="str">
        <f>产品服务物料清单!S143</f>
        <v>不缴纳印花税</v>
      </c>
    </row>
    <row r="144" spans="1:29" ht="14.1" customHeight="1" x14ac:dyDescent="0.3">
      <c r="A144" s="83" t="str">
        <f>产品服务物料清单!J144</f>
        <v>DDA09113</v>
      </c>
      <c r="B144" s="83" t="str">
        <f>产品服务物料清单!L144</f>
        <v>PC</v>
      </c>
      <c r="C144" s="83">
        <f>产品服务物料清单!M144</f>
        <v>1</v>
      </c>
      <c r="D144" s="83" t="str">
        <f>产品服务物料清单!N144</f>
        <v>现有厂房维修相关的零星工业或工程设计服务。</v>
      </c>
      <c r="E144" s="123" t="str">
        <f>产品服务物料清单!O144</f>
        <v>A</v>
      </c>
      <c r="F144" s="83" t="str">
        <f>产品服务物料清单!P144</f>
        <v>D0</v>
      </c>
      <c r="G144" s="83" t="str">
        <f>产品服务物料清单!U144</f>
        <v>FW</v>
      </c>
      <c r="H144" s="123">
        <f>产品服务物料清单!V144</f>
        <v>5101021000</v>
      </c>
      <c r="I144" s="83" t="str">
        <f>产品服务物料清单!X144</f>
        <v>×</v>
      </c>
      <c r="J144" s="83" t="str">
        <f>产品服务物料清单!Y144</f>
        <v>×</v>
      </c>
      <c r="K144" s="83" t="str">
        <f>产品服务物料清单!Z144</f>
        <v>×</v>
      </c>
      <c r="L144" s="83" t="str">
        <f>产品服务物料清单!AA144</f>
        <v>×</v>
      </c>
      <c r="M144" s="24">
        <f>产品服务物料清单!AB144</f>
        <v>0</v>
      </c>
      <c r="N144" s="24">
        <f>产品服务物料清单!AC144</f>
        <v>0</v>
      </c>
      <c r="O144" s="83">
        <f>产品服务物料清单!AD144</f>
        <v>0</v>
      </c>
      <c r="P144" s="83">
        <f>产品服务物料清单!AE144</f>
        <v>0</v>
      </c>
      <c r="Q144" s="20" t="str">
        <f>产品服务物料清单!B144</f>
        <v>DD</v>
      </c>
      <c r="R144" s="20" t="str">
        <f>产品服务物料清单!A144</f>
        <v>服务采购合同</v>
      </c>
      <c r="S144" s="20" t="str">
        <f>产品服务物料清单!C144</f>
        <v>A:成本中心类业务</v>
      </c>
      <c r="T144" s="21" t="str">
        <f>产品服务物料清单!F144</f>
        <v>09</v>
      </c>
      <c r="U144" s="20" t="str">
        <f>产品服务物料清单!E144</f>
        <v>文化创意服务</v>
      </c>
      <c r="V144" s="22">
        <f>产品服务物料清单!H144</f>
        <v>1</v>
      </c>
      <c r="W144" s="20" t="str">
        <f>产品服务物料清单!G144</f>
        <v>设计服务</v>
      </c>
      <c r="X144" s="20" t="str">
        <f>产品服务物料清单!I144</f>
        <v>13</v>
      </c>
      <c r="Y144" s="20" t="str">
        <f>产品服务物料清单!AQ144</f>
        <v>E:其他</v>
      </c>
      <c r="Z144" s="20" t="str">
        <f>产品服务物料清单!K144</f>
        <v>成本中心-厂房修缮方案设计</v>
      </c>
      <c r="AA144" s="24">
        <f>产品服务物料清单!Q144</f>
        <v>0.06</v>
      </c>
      <c r="AB144" s="83" t="str">
        <f>产品服务物料清单!R144</f>
        <v>其他</v>
      </c>
      <c r="AC144" s="123" t="str">
        <f>产品服务物料清单!S144</f>
        <v>不缴纳印花税</v>
      </c>
    </row>
    <row r="145" spans="1:29" ht="14.1" customHeight="1" x14ac:dyDescent="0.3">
      <c r="A145" s="83" t="str">
        <f>产品服务物料清单!J145</f>
        <v>DDA09401</v>
      </c>
      <c r="B145" s="24" t="str">
        <f>产品服务物料清单!L145</f>
        <v>PC</v>
      </c>
      <c r="C145" s="83">
        <f>产品服务物料清单!M145</f>
        <v>1</v>
      </c>
      <c r="D145" s="24" t="str">
        <f>产品服务物料清单!N145</f>
        <v>指把计划、规划、设想通过文字、图画、视觉等形式传递出来的业务活动。此处特指参展展台的设计服务。</v>
      </c>
      <c r="E145" s="123" t="str">
        <f>产品服务物料清单!O145</f>
        <v>A</v>
      </c>
      <c r="F145" s="83" t="str">
        <f>产品服务物料清单!P145</f>
        <v>D0</v>
      </c>
      <c r="G145" s="83" t="str">
        <f>产品服务物料清单!U145</f>
        <v>FW</v>
      </c>
      <c r="H145" s="123" t="str">
        <f>产品服务物料清单!V145</f>
        <v>5101036000</v>
      </c>
      <c r="I145" s="83" t="str">
        <f>产品服务物料清单!X145</f>
        <v>×</v>
      </c>
      <c r="J145" s="83" t="str">
        <f>产品服务物料清单!Y145</f>
        <v>×</v>
      </c>
      <c r="K145" s="83" t="str">
        <f>产品服务物料清单!Z145</f>
        <v>×</v>
      </c>
      <c r="L145" s="83" t="str">
        <f>产品服务物料清单!AA145</f>
        <v>×</v>
      </c>
      <c r="M145" s="24">
        <f>产品服务物料清单!AB145</f>
        <v>0</v>
      </c>
      <c r="N145" s="24">
        <f>产品服务物料清单!AC145</f>
        <v>0</v>
      </c>
      <c r="O145" s="83">
        <f>产品服务物料清单!AD145</f>
        <v>0</v>
      </c>
      <c r="P145" s="83">
        <f>产品服务物料清单!AE145</f>
        <v>0</v>
      </c>
      <c r="Q145" s="20" t="str">
        <f>产品服务物料清单!B145</f>
        <v>DD</v>
      </c>
      <c r="R145" s="20" t="str">
        <f>产品服务物料清单!A145</f>
        <v>服务采购合同</v>
      </c>
      <c r="S145" s="20" t="str">
        <f>产品服务物料清单!C145</f>
        <v>A:成本中心类业务</v>
      </c>
      <c r="T145" s="21" t="str">
        <f>产品服务物料清单!F145</f>
        <v>09</v>
      </c>
      <c r="U145" s="20" t="str">
        <f>产品服务物料清单!E145</f>
        <v>文化创意服务</v>
      </c>
      <c r="V145" s="22">
        <f>产品服务物料清单!H145</f>
        <v>4</v>
      </c>
      <c r="W145" s="20" t="str">
        <f>产品服务物料清单!G145</f>
        <v>会议展览服务</v>
      </c>
      <c r="X145" s="20" t="str">
        <f>产品服务物料清单!I145</f>
        <v>01</v>
      </c>
      <c r="Y145" s="20" t="str">
        <f>产品服务物料清单!AQ145</f>
        <v>E:其他</v>
      </c>
      <c r="Z145" s="20" t="str">
        <f>产品服务物料清单!K145</f>
        <v>成本中心-展台设计</v>
      </c>
      <c r="AA145" s="24">
        <f>产品服务物料清单!Q145</f>
        <v>0.06</v>
      </c>
      <c r="AB145" s="83" t="str">
        <f>产品服务物料清单!R145</f>
        <v>其他</v>
      </c>
      <c r="AC145" s="83" t="str">
        <f>产品服务物料清单!S145</f>
        <v>不缴纳印花税</v>
      </c>
    </row>
    <row r="146" spans="1:29" ht="14.1" customHeight="1" x14ac:dyDescent="0.3">
      <c r="A146" s="83" t="str">
        <f>产品服务物料清单!J146</f>
        <v>DDA09402</v>
      </c>
      <c r="B146" s="24" t="str">
        <f>产品服务物料清单!L146</f>
        <v>PC</v>
      </c>
      <c r="C146" s="83">
        <f>产品服务物料清单!M146</f>
        <v>1</v>
      </c>
      <c r="D146" s="24" t="str">
        <f>产品服务物料清单!N146</f>
        <v>指参加博览会、专业技术产品展览、进出口交易展会、一般产品展会、产品订货展会等提供的展览服务。</v>
      </c>
      <c r="E146" s="123" t="str">
        <f>产品服务物料清单!O146</f>
        <v>A</v>
      </c>
      <c r="F146" s="83" t="str">
        <f>产品服务物料清单!P146</f>
        <v>D0</v>
      </c>
      <c r="G146" s="83" t="str">
        <f>产品服务物料清单!U146</f>
        <v>FW</v>
      </c>
      <c r="H146" s="123" t="str">
        <f>产品服务物料清单!V146</f>
        <v>5101036000</v>
      </c>
      <c r="I146" s="83" t="str">
        <f>产品服务物料清单!X146</f>
        <v>×</v>
      </c>
      <c r="J146" s="83" t="str">
        <f>产品服务物料清单!Y146</f>
        <v>×</v>
      </c>
      <c r="K146" s="83" t="str">
        <f>产品服务物料清单!Z146</f>
        <v>×</v>
      </c>
      <c r="L146" s="83" t="str">
        <f>产品服务物料清单!AA146</f>
        <v>×</v>
      </c>
      <c r="M146" s="24">
        <f>产品服务物料清单!AB146</f>
        <v>0</v>
      </c>
      <c r="N146" s="24">
        <f>产品服务物料清单!AC146</f>
        <v>0</v>
      </c>
      <c r="O146" s="83">
        <f>产品服务物料清单!AD146</f>
        <v>0</v>
      </c>
      <c r="P146" s="83">
        <f>产品服务物料清单!AE146</f>
        <v>0</v>
      </c>
      <c r="Q146" s="20" t="str">
        <f>产品服务物料清单!B146</f>
        <v>DD</v>
      </c>
      <c r="R146" s="20" t="str">
        <f>产品服务物料清单!A146</f>
        <v>服务采购合同</v>
      </c>
      <c r="S146" s="20" t="str">
        <f>产品服务物料清单!C146</f>
        <v>A:成本中心类业务</v>
      </c>
      <c r="T146" s="21" t="str">
        <f>产品服务物料清单!F146</f>
        <v>09</v>
      </c>
      <c r="U146" s="20" t="str">
        <f>产品服务物料清单!E146</f>
        <v>文化创意服务</v>
      </c>
      <c r="V146" s="22">
        <f>产品服务物料清单!H146</f>
        <v>4</v>
      </c>
      <c r="W146" s="20" t="str">
        <f>产品服务物料清单!G146</f>
        <v>会议展览服务</v>
      </c>
      <c r="X146" s="20" t="str">
        <f>产品服务物料清单!I146</f>
        <v>02</v>
      </c>
      <c r="Y146" s="20" t="str">
        <f>产品服务物料清单!AQ146</f>
        <v>E:其他</v>
      </c>
      <c r="Z146" s="20" t="str">
        <f>产品服务物料清单!K146</f>
        <v>成本中心-展会参展</v>
      </c>
      <c r="AA146" s="24">
        <f>产品服务物料清单!Q146</f>
        <v>0.06</v>
      </c>
      <c r="AB146" s="83" t="str">
        <f>产品服务物料清单!R146</f>
        <v>其他</v>
      </c>
      <c r="AC146" s="83" t="str">
        <f>产品服务物料清单!S146</f>
        <v>不缴纳印花税</v>
      </c>
    </row>
    <row r="147" spans="1:29" ht="14.1" customHeight="1" x14ac:dyDescent="0.3">
      <c r="A147" s="83" t="str">
        <f>产品服务物料清单!J147</f>
        <v>DDA09403</v>
      </c>
      <c r="B147" s="24" t="str">
        <f>产品服务物料清单!L147</f>
        <v>PC</v>
      </c>
      <c r="C147" s="83">
        <f>产品服务物料清单!M147</f>
        <v>1</v>
      </c>
      <c r="D147" s="24" t="str">
        <f>产品服务物料清单!N147</f>
        <v>指会议服务及会议中心等日常会议活动。</v>
      </c>
      <c r="E147" s="123" t="str">
        <f>产品服务物料清单!O147</f>
        <v>A</v>
      </c>
      <c r="F147" s="83" t="str">
        <f>产品服务物料清单!P147</f>
        <v>D0</v>
      </c>
      <c r="G147" s="83" t="str">
        <f>产品服务物料清单!U147</f>
        <v>FW</v>
      </c>
      <c r="H147" s="123" t="str">
        <f>产品服务物料清单!V147</f>
        <v>5101018000</v>
      </c>
      <c r="I147" s="83" t="str">
        <f>产品服务物料清单!X147</f>
        <v>×</v>
      </c>
      <c r="J147" s="83" t="str">
        <f>产品服务物料清单!Y147</f>
        <v>×</v>
      </c>
      <c r="K147" s="83" t="str">
        <f>产品服务物料清单!Z147</f>
        <v>×</v>
      </c>
      <c r="L147" s="83" t="str">
        <f>产品服务物料清单!AA147</f>
        <v>×</v>
      </c>
      <c r="M147" s="24">
        <f>产品服务物料清单!AB147</f>
        <v>0</v>
      </c>
      <c r="N147" s="24" t="str">
        <f>产品服务物料清单!AC147</f>
        <v>会议通知、签到表</v>
      </c>
      <c r="O147" s="83">
        <f>产品服务物料清单!AD147</f>
        <v>0</v>
      </c>
      <c r="P147" s="83">
        <f>产品服务物料清单!AE147</f>
        <v>0</v>
      </c>
      <c r="Q147" s="20" t="str">
        <f>产品服务物料清单!B147</f>
        <v>DD</v>
      </c>
      <c r="R147" s="20" t="str">
        <f>产品服务物料清单!A147</f>
        <v>服务采购合同</v>
      </c>
      <c r="S147" s="20" t="str">
        <f>产品服务物料清单!C147</f>
        <v>A:成本中心类业务</v>
      </c>
      <c r="T147" s="21" t="str">
        <f>产品服务物料清单!F147</f>
        <v>09</v>
      </c>
      <c r="U147" s="20" t="str">
        <f>产品服务物料清单!E147</f>
        <v>文化创意服务</v>
      </c>
      <c r="V147" s="22">
        <f>产品服务物料清单!H147</f>
        <v>4</v>
      </c>
      <c r="W147" s="20" t="str">
        <f>产品服务物料清单!G147</f>
        <v>会议展览服务</v>
      </c>
      <c r="X147" s="20" t="str">
        <f>产品服务物料清单!I147</f>
        <v>03</v>
      </c>
      <c r="Y147" s="20" t="str">
        <f>产品服务物料清单!AQ147</f>
        <v>E:其他</v>
      </c>
      <c r="Z147" s="20" t="str">
        <f>产品服务物料清单!K147</f>
        <v>成本中心-会议服务</v>
      </c>
      <c r="AA147" s="24">
        <f>产品服务物料清单!Q147</f>
        <v>0.06</v>
      </c>
      <c r="AB147" s="83" t="str">
        <f>产品服务物料清单!R147</f>
        <v>其他</v>
      </c>
      <c r="AC147" s="83" t="str">
        <f>产品服务物料清单!S147</f>
        <v>不缴纳印花税</v>
      </c>
    </row>
    <row r="148" spans="1:29" ht="14.1" customHeight="1" x14ac:dyDescent="0.3">
      <c r="A148" s="83" t="str">
        <f>产品服务物料清单!J148</f>
        <v>DDA09404</v>
      </c>
      <c r="B148" s="24" t="str">
        <f>产品服务物料清单!L148</f>
        <v>PC</v>
      </c>
      <c r="C148" s="83">
        <f>产品服务物料清单!M148</f>
        <v>1</v>
      </c>
      <c r="D148" s="24" t="str">
        <f>产品服务物料清单!N148</f>
        <v>指市场营销相关的会议服务及会议中心等日常会议活动。</v>
      </c>
      <c r="E148" s="123" t="str">
        <f>产品服务物料清单!O148</f>
        <v>A</v>
      </c>
      <c r="F148" s="83" t="str">
        <f>产品服务物料清单!P148</f>
        <v>D0</v>
      </c>
      <c r="G148" s="83" t="str">
        <f>产品服务物料清单!U148</f>
        <v>FW</v>
      </c>
      <c r="H148" s="123" t="str">
        <f>产品服务物料清单!V148</f>
        <v>5101018000</v>
      </c>
      <c r="I148" s="83" t="str">
        <f>产品服务物料清单!X148</f>
        <v>×</v>
      </c>
      <c r="J148" s="83" t="str">
        <f>产品服务物料清单!Y148</f>
        <v>×</v>
      </c>
      <c r="K148" s="83" t="str">
        <f>产品服务物料清单!Z148</f>
        <v>×</v>
      </c>
      <c r="L148" s="83" t="str">
        <f>产品服务物料清单!AA148</f>
        <v>×</v>
      </c>
      <c r="M148" s="83">
        <f>产品服务物料清单!AB148</f>
        <v>0</v>
      </c>
      <c r="N148" s="83" t="str">
        <f>产品服务物料清单!AC148</f>
        <v>会议通知、签到表</v>
      </c>
      <c r="O148" s="83">
        <f>产品服务物料清单!AD148</f>
        <v>0</v>
      </c>
      <c r="P148" s="83">
        <f>产品服务物料清单!AE148</f>
        <v>0</v>
      </c>
      <c r="Q148" s="20" t="str">
        <f>产品服务物料清单!B148</f>
        <v>DD</v>
      </c>
      <c r="R148" s="20" t="str">
        <f>产品服务物料清单!A148</f>
        <v>服务采购合同</v>
      </c>
      <c r="S148" s="20" t="str">
        <f>产品服务物料清单!C148</f>
        <v>A:成本中心类业务</v>
      </c>
      <c r="T148" s="21" t="str">
        <f>产品服务物料清单!F148</f>
        <v>09</v>
      </c>
      <c r="U148" s="20" t="str">
        <f>产品服务物料清单!E148</f>
        <v>文化创意服务</v>
      </c>
      <c r="V148" s="22">
        <f>产品服务物料清单!H148</f>
        <v>4</v>
      </c>
      <c r="W148" s="20" t="str">
        <f>产品服务物料清单!G148</f>
        <v>会议展览服务</v>
      </c>
      <c r="X148" s="20" t="str">
        <f>产品服务物料清单!I148</f>
        <v>04</v>
      </c>
      <c r="Y148" s="20" t="str">
        <f>产品服务物料清单!AQ148</f>
        <v>E:其他</v>
      </c>
      <c r="Z148" s="20" t="str">
        <f>产品服务物料清单!K148</f>
        <v>成本中心-会议服务（市场营销）</v>
      </c>
      <c r="AA148" s="24">
        <f>产品服务物料清单!Q148</f>
        <v>0.06</v>
      </c>
      <c r="AB148" s="83" t="str">
        <f>产品服务物料清单!R148</f>
        <v>其他</v>
      </c>
      <c r="AC148" s="83" t="str">
        <f>产品服务物料清单!S148</f>
        <v>不缴纳印花税</v>
      </c>
    </row>
    <row r="149" spans="1:29" ht="14.1" customHeight="1" x14ac:dyDescent="0.3">
      <c r="A149" s="83" t="str">
        <f>产品服务物料清单!J149</f>
        <v>DDA10101</v>
      </c>
      <c r="B149" s="83" t="str">
        <f>产品服务物料清单!L149</f>
        <v>PC</v>
      </c>
      <c r="C149" s="83">
        <f>产品服务物料清单!M149</f>
        <v>1</v>
      </c>
      <c r="D149" s="83" t="str">
        <f>产品服务物料清单!N149</f>
        <v>水、电、气体等能源认证的费用</v>
      </c>
      <c r="E149" s="123" t="str">
        <f>产品服务物料清单!O149</f>
        <v>A</v>
      </c>
      <c r="F149" s="83" t="str">
        <f>产品服务物料清单!P149</f>
        <v>D0</v>
      </c>
      <c r="G149" s="83" t="str">
        <f>产品服务物料清单!U149</f>
        <v>FW</v>
      </c>
      <c r="H149" s="123" t="str">
        <f>产品服务物料清单!V149</f>
        <v>5101045000</v>
      </c>
      <c r="I149" s="83" t="str">
        <f>产品服务物料清单!X149</f>
        <v>×</v>
      </c>
      <c r="J149" s="83" t="str">
        <f>产品服务物料清单!Y149</f>
        <v>×</v>
      </c>
      <c r="K149" s="83" t="str">
        <f>产品服务物料清单!Z149</f>
        <v>×</v>
      </c>
      <c r="L149" s="83" t="str">
        <f>产品服务物料清单!AA149</f>
        <v>×</v>
      </c>
      <c r="M149" s="24">
        <f>产品服务物料清单!AB149</f>
        <v>0</v>
      </c>
      <c r="N149" s="24">
        <f>产品服务物料清单!AC149</f>
        <v>0</v>
      </c>
      <c r="O149" s="83">
        <f>产品服务物料清单!AD149</f>
        <v>0</v>
      </c>
      <c r="P149" s="83">
        <f>产品服务物料清单!AE149</f>
        <v>0</v>
      </c>
      <c r="Q149" s="20" t="str">
        <f>产品服务物料清单!B149</f>
        <v>DD</v>
      </c>
      <c r="R149" s="20" t="str">
        <f>产品服务物料清单!A149</f>
        <v>服务采购合同</v>
      </c>
      <c r="S149" s="20" t="str">
        <f>产品服务物料清单!C149</f>
        <v>A:成本中心类业务</v>
      </c>
      <c r="T149" s="21">
        <f>产品服务物料清单!F149</f>
        <v>10</v>
      </c>
      <c r="U149" s="20" t="str">
        <f>产品服务物料清单!E149</f>
        <v>鉴证咨询服务</v>
      </c>
      <c r="V149" s="22">
        <f>产品服务物料清单!H149</f>
        <v>1</v>
      </c>
      <c r="W149" s="20" t="str">
        <f>产品服务物料清单!G149</f>
        <v>认证服务</v>
      </c>
      <c r="X149" s="20" t="str">
        <f>产品服务物料清单!I149</f>
        <v>01</v>
      </c>
      <c r="Y149" s="20" t="str">
        <f>产品服务物料清单!AQ149</f>
        <v>A:安环质量类</v>
      </c>
      <c r="Z149" s="20" t="str">
        <f>产品服务物料清单!K149</f>
        <v>成本中心-能源体系认证</v>
      </c>
      <c r="AA149" s="24">
        <f>产品服务物料清单!Q149</f>
        <v>0.06</v>
      </c>
      <c r="AB149" s="83" t="str">
        <f>产品服务物料清单!R149</f>
        <v>其他</v>
      </c>
      <c r="AC149" s="123" t="str">
        <f>产品服务物料清单!S149</f>
        <v>不缴纳印花税</v>
      </c>
    </row>
    <row r="150" spans="1:29" ht="14.1" customHeight="1" x14ac:dyDescent="0.3">
      <c r="A150" s="83" t="str">
        <f>产品服务物料清单!J150</f>
        <v>DDA10102</v>
      </c>
      <c r="B150" s="24" t="str">
        <f>产品服务物料清单!L150</f>
        <v>PC</v>
      </c>
      <c r="C150" s="83">
        <f>产品服务物料清单!M150</f>
        <v>1</v>
      </c>
      <c r="D150" s="24" t="str">
        <f>产品服务物料清单!N150</f>
        <v>体系认证的费用。指具有专业资质的单位利用检测、检验、计量等技术，证明产品、服务、管理体系符合相关技术规范、相关技术规范的强制性要求或者标准的业务活动</v>
      </c>
      <c r="E150" s="123" t="str">
        <f>产品服务物料清单!O150</f>
        <v>A</v>
      </c>
      <c r="F150" s="83" t="str">
        <f>产品服务物料清单!P150</f>
        <v>D0</v>
      </c>
      <c r="G150" s="83" t="str">
        <f>产品服务物料清单!U150</f>
        <v>FW</v>
      </c>
      <c r="H150" s="123" t="str">
        <f>产品服务物料清单!V150</f>
        <v>5101045000</v>
      </c>
      <c r="I150" s="83" t="str">
        <f>产品服务物料清单!X150</f>
        <v>×</v>
      </c>
      <c r="J150" s="83" t="str">
        <f>产品服务物料清单!Y150</f>
        <v>×</v>
      </c>
      <c r="K150" s="83" t="str">
        <f>产品服务物料清单!Z150</f>
        <v>×</v>
      </c>
      <c r="L150" s="83" t="str">
        <f>产品服务物料清单!AA150</f>
        <v>×</v>
      </c>
      <c r="M150" s="24">
        <f>产品服务物料清单!AB150</f>
        <v>0</v>
      </c>
      <c r="N150" s="24">
        <f>产品服务物料清单!AC150</f>
        <v>0</v>
      </c>
      <c r="O150" s="83">
        <f>产品服务物料清单!AD150</f>
        <v>0</v>
      </c>
      <c r="P150" s="83">
        <f>产品服务物料清单!AE150</f>
        <v>0</v>
      </c>
      <c r="Q150" s="20" t="str">
        <f>产品服务物料清单!B150</f>
        <v>DD</v>
      </c>
      <c r="R150" s="20" t="str">
        <f>产品服务物料清单!A150</f>
        <v>服务采购合同</v>
      </c>
      <c r="S150" s="20" t="str">
        <f>产品服务物料清单!C150</f>
        <v>A:成本中心类业务</v>
      </c>
      <c r="T150" s="21">
        <f>产品服务物料清单!F150</f>
        <v>10</v>
      </c>
      <c r="U150" s="20" t="str">
        <f>产品服务物料清单!E150</f>
        <v>鉴证咨询服务</v>
      </c>
      <c r="V150" s="22">
        <f>产品服务物料清单!H150</f>
        <v>1</v>
      </c>
      <c r="W150" s="20" t="str">
        <f>产品服务物料清单!G150</f>
        <v>认证服务</v>
      </c>
      <c r="X150" s="20" t="str">
        <f>产品服务物料清单!I150</f>
        <v>02</v>
      </c>
      <c r="Y150" s="20" t="str">
        <f>产品服务物料清单!AQ150</f>
        <v>A:安环质量类</v>
      </c>
      <c r="Z150" s="20" t="str">
        <f>产品服务物料清单!K150</f>
        <v>成本中心-质量管理体系认证</v>
      </c>
      <c r="AA150" s="24">
        <f>产品服务物料清单!Q150</f>
        <v>0.06</v>
      </c>
      <c r="AB150" s="83" t="str">
        <f>产品服务物料清单!R150</f>
        <v>其他</v>
      </c>
      <c r="AC150" s="123" t="str">
        <f>产品服务物料清单!S150</f>
        <v>不缴纳印花税</v>
      </c>
    </row>
    <row r="151" spans="1:29" ht="14.1" customHeight="1" x14ac:dyDescent="0.3">
      <c r="A151" s="83" t="str">
        <f>产品服务物料清单!J151</f>
        <v>DDA10103</v>
      </c>
      <c r="B151" s="83" t="str">
        <f>产品服务物料清单!L151</f>
        <v>PC</v>
      </c>
      <c r="C151" s="83">
        <f>产品服务物料清单!M151</f>
        <v>1</v>
      </c>
      <c r="D151" s="83" t="str">
        <f>产品服务物料清单!N151</f>
        <v>指两化融合认证的咨询服务费</v>
      </c>
      <c r="E151" s="123" t="str">
        <f>产品服务物料清单!O151</f>
        <v>A</v>
      </c>
      <c r="F151" s="83" t="str">
        <f>产品服务物料清单!P151</f>
        <v>D0</v>
      </c>
      <c r="G151" s="83" t="str">
        <f>产品服务物料清单!U151</f>
        <v>FW</v>
      </c>
      <c r="H151" s="123" t="str">
        <f>产品服务物料清单!V151</f>
        <v>5101045000</v>
      </c>
      <c r="I151" s="83" t="str">
        <f>产品服务物料清单!X151</f>
        <v>×</v>
      </c>
      <c r="J151" s="83" t="str">
        <f>产品服务物料清单!Y151</f>
        <v>×</v>
      </c>
      <c r="K151" s="83" t="str">
        <f>产品服务物料清单!Z151</f>
        <v>×</v>
      </c>
      <c r="L151" s="83" t="str">
        <f>产品服务物料清单!AA151</f>
        <v>×</v>
      </c>
      <c r="M151" s="24">
        <f>产品服务物料清单!AB151</f>
        <v>0</v>
      </c>
      <c r="N151" s="24">
        <f>产品服务物料清单!AC151</f>
        <v>0</v>
      </c>
      <c r="O151" s="83">
        <f>产品服务物料清单!AD151</f>
        <v>0</v>
      </c>
      <c r="P151" s="83">
        <f>产品服务物料清单!AE151</f>
        <v>0</v>
      </c>
      <c r="Q151" s="20" t="str">
        <f>产品服务物料清单!B151</f>
        <v>DD</v>
      </c>
      <c r="R151" s="20" t="str">
        <f>产品服务物料清单!A151</f>
        <v>服务采购合同</v>
      </c>
      <c r="S151" s="20" t="str">
        <f>产品服务物料清单!C151</f>
        <v>A:成本中心类业务</v>
      </c>
      <c r="T151" s="21">
        <f>产品服务物料清单!F151</f>
        <v>10</v>
      </c>
      <c r="U151" s="20" t="str">
        <f>产品服务物料清单!E151</f>
        <v>鉴证咨询服务</v>
      </c>
      <c r="V151" s="22">
        <f>产品服务物料清单!H151</f>
        <v>1</v>
      </c>
      <c r="W151" s="20" t="str">
        <f>产品服务物料清单!G151</f>
        <v>认证服务</v>
      </c>
      <c r="X151" s="20" t="str">
        <f>产品服务物料清单!I151</f>
        <v>03</v>
      </c>
      <c r="Y151" s="20" t="str">
        <f>产品服务物料清单!AQ151</f>
        <v>A:安环质量类</v>
      </c>
      <c r="Z151" s="20" t="str">
        <f>产品服务物料清单!K151</f>
        <v>成本中心-两化融合认证</v>
      </c>
      <c r="AA151" s="24">
        <f>产品服务物料清单!Q151</f>
        <v>0.06</v>
      </c>
      <c r="AB151" s="83" t="str">
        <f>产品服务物料清单!R151</f>
        <v>其他</v>
      </c>
      <c r="AC151" s="123" t="str">
        <f>产品服务物料清单!S151</f>
        <v>不缴纳印花税</v>
      </c>
    </row>
    <row r="152" spans="1:29" ht="14.1" customHeight="1" x14ac:dyDescent="0.3">
      <c r="A152" s="83" t="str">
        <f>产品服务物料清单!J152</f>
        <v>DDA10104</v>
      </c>
      <c r="B152" s="24" t="str">
        <f>产品服务物料清单!L152</f>
        <v>PC</v>
      </c>
      <c r="C152" s="83">
        <f>产品服务物料清单!M152</f>
        <v>1</v>
      </c>
      <c r="D152" s="83" t="str">
        <f>产品服务物料清单!N152</f>
        <v>计量器具检定费，如砝码检测鉴定费。</v>
      </c>
      <c r="E152" s="123" t="str">
        <f>产品服务物料清单!O152</f>
        <v>A</v>
      </c>
      <c r="F152" s="83" t="str">
        <f>产品服务物料清单!P152</f>
        <v>D0</v>
      </c>
      <c r="G152" s="83" t="str">
        <f>产品服务物料清单!U152</f>
        <v>FW</v>
      </c>
      <c r="H152" s="123" t="str">
        <f>产品服务物料清单!V152</f>
        <v>5101063000</v>
      </c>
      <c r="I152" s="83" t="str">
        <f>产品服务物料清单!X152</f>
        <v>×</v>
      </c>
      <c r="J152" s="83" t="str">
        <f>产品服务物料清单!Y152</f>
        <v>×</v>
      </c>
      <c r="K152" s="83" t="str">
        <f>产品服务物料清单!Z152</f>
        <v>×</v>
      </c>
      <c r="L152" s="83" t="str">
        <f>产品服务物料清单!AA152</f>
        <v>×</v>
      </c>
      <c r="M152" s="24">
        <f>产品服务物料清单!AB152</f>
        <v>0</v>
      </c>
      <c r="N152" s="24">
        <f>产品服务物料清单!AC152</f>
        <v>0</v>
      </c>
      <c r="O152" s="83">
        <f>产品服务物料清单!AD152</f>
        <v>0</v>
      </c>
      <c r="P152" s="83">
        <f>产品服务物料清单!AE152</f>
        <v>0</v>
      </c>
      <c r="Q152" s="20" t="str">
        <f>产品服务物料清单!B152</f>
        <v>DD</v>
      </c>
      <c r="R152" s="20" t="str">
        <f>产品服务物料清单!A152</f>
        <v>服务采购合同</v>
      </c>
      <c r="S152" s="20" t="str">
        <f>产品服务物料清单!C152</f>
        <v>A:成本中心类业务</v>
      </c>
      <c r="T152" s="21">
        <f>产品服务物料清单!F152</f>
        <v>10</v>
      </c>
      <c r="U152" s="20" t="str">
        <f>产品服务物料清单!E152</f>
        <v>鉴证咨询服务</v>
      </c>
      <c r="V152" s="22">
        <f>产品服务物料清单!H152</f>
        <v>1</v>
      </c>
      <c r="W152" s="20" t="str">
        <f>产品服务物料清单!G152</f>
        <v>认证服务</v>
      </c>
      <c r="X152" s="20" t="str">
        <f>产品服务物料清单!I152</f>
        <v>04</v>
      </c>
      <c r="Y152" s="20" t="str">
        <f>产品服务物料清单!AQ152</f>
        <v>A:安环质量类</v>
      </c>
      <c r="Z152" s="20" t="str">
        <f>产品服务物料清单!K152</f>
        <v>成本中心-计量器具检定费</v>
      </c>
      <c r="AA152" s="24">
        <f>产品服务物料清单!Q152</f>
        <v>0.06</v>
      </c>
      <c r="AB152" s="83" t="str">
        <f>产品服务物料清单!R152</f>
        <v>其他</v>
      </c>
      <c r="AC152" s="123" t="str">
        <f>产品服务物料清单!S152</f>
        <v>不缴纳印花税</v>
      </c>
    </row>
    <row r="153" spans="1:29" ht="14.1" customHeight="1" x14ac:dyDescent="0.3">
      <c r="A153" s="83" t="str">
        <f>产品服务物料清单!J153</f>
        <v>DDA10105</v>
      </c>
      <c r="B153" s="24" t="str">
        <f>产品服务物料清单!L153</f>
        <v>PC</v>
      </c>
      <c r="C153" s="83">
        <f>产品服务物料清单!M153</f>
        <v>1</v>
      </c>
      <c r="D153" s="83" t="str">
        <f>产品服务物料清单!N153</f>
        <v>特种设备检定费，如天车等。</v>
      </c>
      <c r="E153" s="123" t="str">
        <f>产品服务物料清单!O153</f>
        <v>A</v>
      </c>
      <c r="F153" s="83" t="str">
        <f>产品服务物料清单!P153</f>
        <v>D0</v>
      </c>
      <c r="G153" s="83" t="str">
        <f>产品服务物料清单!U153</f>
        <v>FW</v>
      </c>
      <c r="H153" s="83" t="str">
        <f>产品服务物料清单!V153</f>
        <v>5101063000</v>
      </c>
      <c r="I153" s="83" t="str">
        <f>产品服务物料清单!X153</f>
        <v>×</v>
      </c>
      <c r="J153" s="83" t="str">
        <f>产品服务物料清单!Y153</f>
        <v>×</v>
      </c>
      <c r="K153" s="83" t="str">
        <f>产品服务物料清单!Z153</f>
        <v>×</v>
      </c>
      <c r="L153" s="83" t="str">
        <f>产品服务物料清单!AA153</f>
        <v>×</v>
      </c>
      <c r="M153" s="83">
        <f>产品服务物料清单!AB153</f>
        <v>0</v>
      </c>
      <c r="N153" s="83">
        <f>产品服务物料清单!AC153</f>
        <v>0</v>
      </c>
      <c r="O153" s="83">
        <f>产品服务物料清单!AD153</f>
        <v>0</v>
      </c>
      <c r="P153" s="83">
        <f>产品服务物料清单!AE153</f>
        <v>0</v>
      </c>
      <c r="Q153" s="20" t="str">
        <f>产品服务物料清单!B153</f>
        <v>DD</v>
      </c>
      <c r="R153" s="20" t="str">
        <f>产品服务物料清单!A153</f>
        <v>服务采购合同</v>
      </c>
      <c r="S153" s="20" t="str">
        <f>产品服务物料清单!C153</f>
        <v>A:成本中心类业务</v>
      </c>
      <c r="T153" s="21">
        <f>产品服务物料清单!F153</f>
        <v>10</v>
      </c>
      <c r="U153" s="20" t="str">
        <f>产品服务物料清单!E153</f>
        <v>鉴证咨询服务</v>
      </c>
      <c r="V153" s="22">
        <f>产品服务物料清单!H153</f>
        <v>1</v>
      </c>
      <c r="W153" s="20" t="str">
        <f>产品服务物料清单!G153</f>
        <v>认证服务</v>
      </c>
      <c r="X153" s="20" t="str">
        <f>产品服务物料清单!I153</f>
        <v>05</v>
      </c>
      <c r="Y153" s="20" t="str">
        <f>产品服务物料清单!AQ153</f>
        <v>A:安环质量类</v>
      </c>
      <c r="Z153" s="20" t="str">
        <f>产品服务物料清单!K153</f>
        <v>成本中心-特种设备检定费</v>
      </c>
      <c r="AA153" s="24">
        <f>产品服务物料清单!Q153</f>
        <v>0.06</v>
      </c>
      <c r="AB153" s="83" t="str">
        <f>产品服务物料清单!R153</f>
        <v>其他</v>
      </c>
      <c r="AC153" s="123" t="str">
        <f>产品服务物料清单!S153</f>
        <v>不缴纳印花税</v>
      </c>
    </row>
    <row r="154" spans="1:29" ht="14.1" customHeight="1" x14ac:dyDescent="0.3">
      <c r="A154" s="83" t="str">
        <f>产品服务物料清单!J154</f>
        <v>DDA10106</v>
      </c>
      <c r="B154" s="24" t="str">
        <f>产品服务物料清单!L154</f>
        <v>PC</v>
      </c>
      <c r="C154" s="83">
        <f>产品服务物料清单!M154</f>
        <v>1</v>
      </c>
      <c r="D154" s="24" t="str">
        <f>产品服务物料清单!N154</f>
        <v>检测职业卫生服务。</v>
      </c>
      <c r="E154" s="123" t="str">
        <f>产品服务物料清单!O154</f>
        <v>A</v>
      </c>
      <c r="F154" s="83" t="str">
        <f>产品服务物料清单!P154</f>
        <v>D0</v>
      </c>
      <c r="G154" s="83" t="str">
        <f>产品服务物料清单!U154</f>
        <v>FW</v>
      </c>
      <c r="H154" s="83" t="str">
        <f>产品服务物料清单!V154</f>
        <v>5101063000</v>
      </c>
      <c r="I154" s="83" t="str">
        <f>产品服务物料清单!X154</f>
        <v>×</v>
      </c>
      <c r="J154" s="83" t="str">
        <f>产品服务物料清单!Y154</f>
        <v>×</v>
      </c>
      <c r="K154" s="83" t="str">
        <f>产品服务物料清单!Z154</f>
        <v>×</v>
      </c>
      <c r="L154" s="83" t="str">
        <f>产品服务物料清单!AA154</f>
        <v>×</v>
      </c>
      <c r="M154" s="83">
        <f>产品服务物料清单!AB154</f>
        <v>0</v>
      </c>
      <c r="N154" s="83">
        <f>产品服务物料清单!AC154</f>
        <v>0</v>
      </c>
      <c r="O154" s="83">
        <f>产品服务物料清单!AD154</f>
        <v>0</v>
      </c>
      <c r="P154" s="83">
        <f>产品服务物料清单!AE154</f>
        <v>0</v>
      </c>
      <c r="Q154" s="20" t="str">
        <f>产品服务物料清单!B154</f>
        <v>DD</v>
      </c>
      <c r="R154" s="20" t="str">
        <f>产品服务物料清单!A154</f>
        <v>服务采购合同</v>
      </c>
      <c r="S154" s="20" t="str">
        <f>产品服务物料清单!C154</f>
        <v>A:成本中心类业务</v>
      </c>
      <c r="T154" s="21">
        <f>产品服务物料清单!F154</f>
        <v>10</v>
      </c>
      <c r="U154" s="20" t="str">
        <f>产品服务物料清单!E154</f>
        <v>鉴证咨询服务</v>
      </c>
      <c r="V154" s="22">
        <f>产品服务物料清单!H154</f>
        <v>1</v>
      </c>
      <c r="W154" s="20" t="str">
        <f>产品服务物料清单!G154</f>
        <v>认证服务</v>
      </c>
      <c r="X154" s="20" t="str">
        <f>产品服务物料清单!I154</f>
        <v>06</v>
      </c>
      <c r="Y154" s="20" t="str">
        <f>产品服务物料清单!AQ154</f>
        <v>A:安环质量类</v>
      </c>
      <c r="Z154" s="20" t="str">
        <f>产品服务物料清单!K154</f>
        <v>成本中心-职业卫生检测</v>
      </c>
      <c r="AA154" s="24">
        <f>产品服务物料清单!Q154</f>
        <v>0.06</v>
      </c>
      <c r="AB154" s="83" t="str">
        <f>产品服务物料清单!R154</f>
        <v>其他</v>
      </c>
      <c r="AC154" s="123" t="str">
        <f>产品服务物料清单!S154</f>
        <v>不缴纳印花税</v>
      </c>
    </row>
    <row r="155" spans="1:29" ht="14.1" customHeight="1" x14ac:dyDescent="0.3">
      <c r="A155" s="83" t="str">
        <f>产品服务物料清单!J155</f>
        <v>DDA10107</v>
      </c>
      <c r="B155" s="83" t="str">
        <f>产品服务物料清单!L155</f>
        <v>PC</v>
      </c>
      <c r="C155" s="83">
        <f>产品服务物料清单!M155</f>
        <v>1</v>
      </c>
      <c r="D155" s="83" t="str">
        <f>产品服务物料清单!N155</f>
        <v>工厂认证的费用</v>
      </c>
      <c r="E155" s="123" t="str">
        <f>产品服务物料清单!O155</f>
        <v>A</v>
      </c>
      <c r="F155" s="83" t="str">
        <f>产品服务物料清单!P155</f>
        <v>D0</v>
      </c>
      <c r="G155" s="83" t="str">
        <f>产品服务物料清单!U155</f>
        <v>FW</v>
      </c>
      <c r="H155" s="83" t="str">
        <f>产品服务物料清单!V155</f>
        <v>5101045000</v>
      </c>
      <c r="I155" s="83" t="str">
        <f>产品服务物料清单!X155</f>
        <v>×</v>
      </c>
      <c r="J155" s="83" t="str">
        <f>产品服务物料清单!Y155</f>
        <v>×</v>
      </c>
      <c r="K155" s="83" t="str">
        <f>产品服务物料清单!Z155</f>
        <v>×</v>
      </c>
      <c r="L155" s="83" t="str">
        <f>产品服务物料清单!AA155</f>
        <v>×</v>
      </c>
      <c r="M155" s="83">
        <f>产品服务物料清单!AB155</f>
        <v>0</v>
      </c>
      <c r="N155" s="83">
        <f>产品服务物料清单!AC155</f>
        <v>0</v>
      </c>
      <c r="O155" s="83">
        <f>产品服务物料清单!AD155</f>
        <v>0</v>
      </c>
      <c r="P155" s="83">
        <f>产品服务物料清单!AE155</f>
        <v>0</v>
      </c>
      <c r="Q155" s="20" t="str">
        <f>产品服务物料清单!B155</f>
        <v>DD</v>
      </c>
      <c r="R155" s="20" t="str">
        <f>产品服务物料清单!A155</f>
        <v>服务采购合同</v>
      </c>
      <c r="S155" s="20" t="str">
        <f>产品服务物料清单!C155</f>
        <v>A:成本中心类业务</v>
      </c>
      <c r="T155" s="21">
        <f>产品服务物料清单!F155</f>
        <v>10</v>
      </c>
      <c r="U155" s="20" t="str">
        <f>产品服务物料清单!E155</f>
        <v>鉴证咨询服务</v>
      </c>
      <c r="V155" s="22">
        <f>产品服务物料清单!H155</f>
        <v>1</v>
      </c>
      <c r="W155" s="20" t="str">
        <f>产品服务物料清单!G155</f>
        <v>认证服务</v>
      </c>
      <c r="X155" s="20" t="str">
        <f>产品服务物料清单!I155</f>
        <v>07</v>
      </c>
      <c r="Y155" s="20" t="str">
        <f>产品服务物料清单!AQ155</f>
        <v>A:安环质量类</v>
      </c>
      <c r="Z155" s="20" t="str">
        <f>产品服务物料清单!K155</f>
        <v>成本中心-工厂认证</v>
      </c>
      <c r="AA155" s="24">
        <f>产品服务物料清单!Q155</f>
        <v>0.06</v>
      </c>
      <c r="AB155" s="83" t="str">
        <f>产品服务物料清单!R155</f>
        <v>其他</v>
      </c>
      <c r="AC155" s="123" t="str">
        <f>产品服务物料清单!S155</f>
        <v>不缴纳印花税</v>
      </c>
    </row>
    <row r="156" spans="1:29" ht="14.1" customHeight="1" x14ac:dyDescent="0.3">
      <c r="A156" s="83" t="str">
        <f>产品服务物料清单!J156</f>
        <v>DDA10108</v>
      </c>
      <c r="B156" s="83" t="str">
        <f>产品服务物料清单!L156</f>
        <v>PC</v>
      </c>
      <c r="C156" s="83">
        <f>产品服务物料清单!M156</f>
        <v>1</v>
      </c>
      <c r="D156" s="83" t="str">
        <f>产品服务物料清单!N156</f>
        <v>售后服务认证，简称CAS认证. 是国家商务部推荐的服务认证项目。</v>
      </c>
      <c r="E156" s="123" t="str">
        <f>产品服务物料清单!O156</f>
        <v>A</v>
      </c>
      <c r="F156" s="83" t="str">
        <f>产品服务物料清单!P156</f>
        <v>D0</v>
      </c>
      <c r="G156" s="83" t="str">
        <f>产品服务物料清单!U156</f>
        <v>FW</v>
      </c>
      <c r="H156" s="123" t="str">
        <f>产品服务物料清单!V156</f>
        <v>5101045000</v>
      </c>
      <c r="I156" s="83" t="str">
        <f>产品服务物料清单!X156</f>
        <v>×</v>
      </c>
      <c r="J156" s="83" t="str">
        <f>产品服务物料清单!Y156</f>
        <v>×</v>
      </c>
      <c r="K156" s="83" t="str">
        <f>产品服务物料清单!Z156</f>
        <v>×</v>
      </c>
      <c r="L156" s="83" t="str">
        <f>产品服务物料清单!AA156</f>
        <v>×</v>
      </c>
      <c r="M156" s="24">
        <f>产品服务物料清单!AB156</f>
        <v>0</v>
      </c>
      <c r="N156" s="24">
        <f>产品服务物料清单!AC156</f>
        <v>0</v>
      </c>
      <c r="O156" s="83">
        <f>产品服务物料清单!AD156</f>
        <v>0</v>
      </c>
      <c r="P156" s="83">
        <f>产品服务物料清单!AE156</f>
        <v>0</v>
      </c>
      <c r="Q156" s="20" t="str">
        <f>产品服务物料清单!B156</f>
        <v>DD</v>
      </c>
      <c r="R156" s="20" t="str">
        <f>产品服务物料清单!A156</f>
        <v>服务采购合同</v>
      </c>
      <c r="S156" s="20" t="str">
        <f>产品服务物料清单!C156</f>
        <v>A:成本中心类业务</v>
      </c>
      <c r="T156" s="21">
        <f>产品服务物料清单!F156</f>
        <v>10</v>
      </c>
      <c r="U156" s="20" t="str">
        <f>产品服务物料清单!E156</f>
        <v>鉴证咨询服务</v>
      </c>
      <c r="V156" s="22">
        <f>产品服务物料清单!H156</f>
        <v>1</v>
      </c>
      <c r="W156" s="20" t="str">
        <f>产品服务物料清单!G156</f>
        <v>认证服务</v>
      </c>
      <c r="X156" s="20" t="str">
        <f>产品服务物料清单!I156</f>
        <v>08</v>
      </c>
      <c r="Y156" s="20" t="str">
        <f>产品服务物料清单!AQ156</f>
        <v>C:售后服务类</v>
      </c>
      <c r="Z156" s="20" t="str">
        <f>产品服务物料清单!K156</f>
        <v>成本中心-售后服务认证</v>
      </c>
      <c r="AA156" s="24">
        <f>产品服务物料清单!Q156</f>
        <v>0.06</v>
      </c>
      <c r="AB156" s="83" t="str">
        <f>产品服务物料清单!R156</f>
        <v>其他</v>
      </c>
      <c r="AC156" s="123" t="str">
        <f>产品服务物料清单!S156</f>
        <v>不缴纳印花税</v>
      </c>
    </row>
    <row r="157" spans="1:29" ht="14.1" customHeight="1" x14ac:dyDescent="0.3">
      <c r="A157" s="83" t="str">
        <f>产品服务物料清单!J157</f>
        <v>DDA10109</v>
      </c>
      <c r="B157" s="83" t="str">
        <f>产品服务物料清单!L157</f>
        <v>PC</v>
      </c>
      <c r="C157" s="83">
        <f>产品服务物料清单!M157</f>
        <v>1</v>
      </c>
      <c r="D157" s="83" t="str">
        <f>产品服务物料清单!N157</f>
        <v>售后服务部门用特种设备、计量设备检定服务。</v>
      </c>
      <c r="E157" s="123" t="str">
        <f>产品服务物料清单!O157</f>
        <v>A</v>
      </c>
      <c r="F157" s="83" t="str">
        <f>产品服务物料清单!P157</f>
        <v>D0</v>
      </c>
      <c r="G157" s="83" t="str">
        <f>产品服务物料清单!U157</f>
        <v>FW</v>
      </c>
      <c r="H157" s="123" t="str">
        <f>产品服务物料清单!V157</f>
        <v>5101063000</v>
      </c>
      <c r="I157" s="83" t="str">
        <f>产品服务物料清单!X157</f>
        <v>×</v>
      </c>
      <c r="J157" s="83" t="str">
        <f>产品服务物料清单!Y157</f>
        <v>×</v>
      </c>
      <c r="K157" s="83" t="str">
        <f>产品服务物料清单!Z157</f>
        <v>×</v>
      </c>
      <c r="L157" s="83" t="str">
        <f>产品服务物料清单!AA157</f>
        <v>×</v>
      </c>
      <c r="M157" s="24">
        <f>产品服务物料清单!AB157</f>
        <v>0</v>
      </c>
      <c r="N157" s="24">
        <f>产品服务物料清单!AC157</f>
        <v>0</v>
      </c>
      <c r="O157" s="83">
        <f>产品服务物料清单!AD157</f>
        <v>0</v>
      </c>
      <c r="P157" s="83">
        <f>产品服务物料清单!AE157</f>
        <v>0</v>
      </c>
      <c r="Q157" s="20" t="str">
        <f>产品服务物料清单!B157</f>
        <v>DD</v>
      </c>
      <c r="R157" s="20" t="str">
        <f>产品服务物料清单!A157</f>
        <v>服务采购合同</v>
      </c>
      <c r="S157" s="20" t="str">
        <f>产品服务物料清单!C157</f>
        <v>A:成本中心类业务</v>
      </c>
      <c r="T157" s="21">
        <f>产品服务物料清单!F157</f>
        <v>10</v>
      </c>
      <c r="U157" s="20" t="str">
        <f>产品服务物料清单!E157</f>
        <v>鉴证咨询服务</v>
      </c>
      <c r="V157" s="22">
        <f>产品服务物料清单!H157</f>
        <v>1</v>
      </c>
      <c r="W157" s="20" t="str">
        <f>产品服务物料清单!G157</f>
        <v>认证服务</v>
      </c>
      <c r="X157" s="20" t="str">
        <f>产品服务物料清单!I157</f>
        <v>09</v>
      </c>
      <c r="Y157" s="20" t="str">
        <f>产品服务物料清单!AQ157</f>
        <v>C:售后服务类</v>
      </c>
      <c r="Z157" s="20" t="str">
        <f>产品服务物料清单!K157</f>
        <v>成本中心-售后设备检定</v>
      </c>
      <c r="AA157" s="24">
        <f>产品服务物料清单!Q157</f>
        <v>0.06</v>
      </c>
      <c r="AB157" s="83" t="str">
        <f>产品服务物料清单!R157</f>
        <v>其他</v>
      </c>
      <c r="AC157" s="123" t="str">
        <f>产品服务物料清单!S157</f>
        <v>不缴纳印花税</v>
      </c>
    </row>
    <row r="158" spans="1:29" ht="14.1" customHeight="1" x14ac:dyDescent="0.3">
      <c r="A158" s="25" t="str">
        <f>产品服务物料清单!J158</f>
        <v>DDA10110</v>
      </c>
      <c r="B158" s="25" t="str">
        <f>产品服务物料清单!L158</f>
        <v>PC</v>
      </c>
      <c r="C158" s="25">
        <f>产品服务物料清单!M158</f>
        <v>1</v>
      </c>
      <c r="D158" s="83" t="str">
        <f>产品服务物料清单!N158</f>
        <v>工装、支架检定费，如砝码检测鉴定费。</v>
      </c>
      <c r="E158" s="123" t="str">
        <f>产品服务物料清单!O158</f>
        <v>A</v>
      </c>
      <c r="F158" s="83" t="str">
        <f>产品服务物料清单!P158</f>
        <v>D0</v>
      </c>
      <c r="G158" s="83" t="str">
        <f>产品服务物料清单!U158</f>
        <v>FW</v>
      </c>
      <c r="H158" s="123" t="str">
        <f>产品服务物料清单!V158</f>
        <v>5101063000</v>
      </c>
      <c r="I158" s="83" t="str">
        <f>产品服务物料清单!X158</f>
        <v>×</v>
      </c>
      <c r="J158" s="83" t="str">
        <f>产品服务物料清单!Y158</f>
        <v>×</v>
      </c>
      <c r="K158" s="83" t="str">
        <f>产品服务物料清单!Z158</f>
        <v>×</v>
      </c>
      <c r="L158" s="83" t="str">
        <f>产品服务物料清单!AA158</f>
        <v>×</v>
      </c>
      <c r="M158" s="24">
        <f>产品服务物料清单!AB158</f>
        <v>0</v>
      </c>
      <c r="N158" s="24">
        <f>产品服务物料清单!AC158</f>
        <v>0</v>
      </c>
      <c r="O158" s="83">
        <f>产品服务物料清单!AD158</f>
        <v>0</v>
      </c>
      <c r="P158" s="83">
        <f>产品服务物料清单!AE158</f>
        <v>0</v>
      </c>
      <c r="Q158" s="20" t="str">
        <f>产品服务物料清单!B158</f>
        <v>DD</v>
      </c>
      <c r="R158" s="20" t="str">
        <f>产品服务物料清单!A158</f>
        <v>服务采购合同</v>
      </c>
      <c r="S158" s="20" t="str">
        <f>产品服务物料清单!C158</f>
        <v>A:成本中心类业务</v>
      </c>
      <c r="T158" s="21">
        <f>产品服务物料清单!F158</f>
        <v>10</v>
      </c>
      <c r="U158" s="20" t="str">
        <f>产品服务物料清单!E158</f>
        <v>鉴证咨询服务</v>
      </c>
      <c r="V158" s="22">
        <f>产品服务物料清单!H158</f>
        <v>1</v>
      </c>
      <c r="W158" s="20" t="str">
        <f>产品服务物料清单!G158</f>
        <v>认证服务</v>
      </c>
      <c r="X158" s="20" t="str">
        <f>产品服务物料清单!I158</f>
        <v>10</v>
      </c>
      <c r="Y158" s="20" t="str">
        <f>产品服务物料清单!AQ158</f>
        <v>E:其他</v>
      </c>
      <c r="Z158" s="20" t="str">
        <f>产品服务物料清单!K158</f>
        <v>成本中心-工装检定费</v>
      </c>
      <c r="AA158" s="24">
        <f>产品服务物料清单!Q158</f>
        <v>0.06</v>
      </c>
      <c r="AB158" s="83" t="str">
        <f>产品服务物料清单!R158</f>
        <v>其他</v>
      </c>
      <c r="AC158" s="123" t="str">
        <f>产品服务物料清单!S158</f>
        <v>不缴纳印花税</v>
      </c>
    </row>
    <row r="159" spans="1:29" ht="14.1" customHeight="1" x14ac:dyDescent="0.3">
      <c r="A159" s="83" t="str">
        <f>产品服务物料清单!J159</f>
        <v>DDA10201</v>
      </c>
      <c r="B159" s="24" t="str">
        <f>产品服务物料清单!L159</f>
        <v>PC</v>
      </c>
      <c r="C159" s="83">
        <f>产品服务物料清单!M159</f>
        <v>1</v>
      </c>
      <c r="D159" s="24" t="str">
        <f>产品服务物料清单!N159</f>
        <v>财务报告审计对被审单位财务报表所进行的审计。</v>
      </c>
      <c r="E159" s="123" t="str">
        <f>产品服务物料清单!O159</f>
        <v>A</v>
      </c>
      <c r="F159" s="83" t="str">
        <f>产品服务物料清单!P159</f>
        <v>D0</v>
      </c>
      <c r="G159" s="83" t="str">
        <f>产品服务物料清单!U159</f>
        <v>FW</v>
      </c>
      <c r="H159" s="123" t="str">
        <f>产品服务物料清单!V159</f>
        <v>5101039001</v>
      </c>
      <c r="I159" s="83" t="str">
        <f>产品服务物料清单!X159</f>
        <v>×</v>
      </c>
      <c r="J159" s="83" t="str">
        <f>产品服务物料清单!Y159</f>
        <v>×</v>
      </c>
      <c r="K159" s="83" t="str">
        <f>产品服务物料清单!Z159</f>
        <v>×</v>
      </c>
      <c r="L159" s="83" t="str">
        <f>产品服务物料清单!AA159</f>
        <v>√</v>
      </c>
      <c r="M159" s="24">
        <f>产品服务物料清单!AB159</f>
        <v>0</v>
      </c>
      <c r="N159" s="24">
        <f>产品服务物料清单!AC159</f>
        <v>0</v>
      </c>
      <c r="O159" s="83">
        <f>产品服务物料清单!AD159</f>
        <v>0</v>
      </c>
      <c r="P159" s="83">
        <f>产品服务物料清单!AE159</f>
        <v>0</v>
      </c>
      <c r="Q159" s="20" t="str">
        <f>产品服务物料清单!B159</f>
        <v>DD</v>
      </c>
      <c r="R159" s="20" t="str">
        <f>产品服务物料清单!A159</f>
        <v>服务采购合同</v>
      </c>
      <c r="S159" s="20" t="str">
        <f>产品服务物料清单!C159</f>
        <v>A:成本中心类业务</v>
      </c>
      <c r="T159" s="21">
        <f>产品服务物料清单!F159</f>
        <v>10</v>
      </c>
      <c r="U159" s="20" t="str">
        <f>产品服务物料清单!E159</f>
        <v>鉴证咨询服务</v>
      </c>
      <c r="V159" s="22">
        <f>产品服务物料清单!H159</f>
        <v>2</v>
      </c>
      <c r="W159" s="20" t="str">
        <f>产品服务物料清单!G159</f>
        <v>鉴证服务</v>
      </c>
      <c r="X159" s="20" t="str">
        <f>产品服务物料清单!I159</f>
        <v>01</v>
      </c>
      <c r="Y159" s="20" t="str">
        <f>产品服务物料清单!AQ159</f>
        <v>E:其他</v>
      </c>
      <c r="Z159" s="20" t="str">
        <f>产品服务物料清单!K159</f>
        <v>成本中心-财务报告审计</v>
      </c>
      <c r="AA159" s="24">
        <f>产品服务物料清单!Q159</f>
        <v>0.06</v>
      </c>
      <c r="AB159" s="83" t="str">
        <f>产品服务物料清单!R159</f>
        <v>其他</v>
      </c>
      <c r="AC159" s="123" t="str">
        <f>产品服务物料清单!S159</f>
        <v>不缴纳印花税</v>
      </c>
    </row>
    <row r="160" spans="1:29" ht="14.1" customHeight="1" x14ac:dyDescent="0.3">
      <c r="A160" s="83" t="str">
        <f>产品服务物料清单!J160</f>
        <v>DDA10202</v>
      </c>
      <c r="B160" s="24" t="str">
        <f>产品服务物料清单!L160</f>
        <v>PC</v>
      </c>
      <c r="C160" s="83">
        <f>产品服务物料清单!M160</f>
        <v>1</v>
      </c>
      <c r="D160" s="24" t="str">
        <f>产品服务物料清单!N160</f>
        <v>所得税汇算清缴，即上年度所得税清算的一个过程。</v>
      </c>
      <c r="E160" s="123" t="str">
        <f>产品服务物料清单!O160</f>
        <v>A</v>
      </c>
      <c r="F160" s="83" t="str">
        <f>产品服务物料清单!P160</f>
        <v>D0</v>
      </c>
      <c r="G160" s="83" t="str">
        <f>产品服务物料清单!U160</f>
        <v>FW</v>
      </c>
      <c r="H160" s="123" t="str">
        <f>产品服务物料清单!V160</f>
        <v>5101039001</v>
      </c>
      <c r="I160" s="83" t="str">
        <f>产品服务物料清单!X160</f>
        <v>×</v>
      </c>
      <c r="J160" s="83" t="str">
        <f>产品服务物料清单!Y160</f>
        <v>×</v>
      </c>
      <c r="K160" s="83" t="str">
        <f>产品服务物料清单!Z160</f>
        <v>×</v>
      </c>
      <c r="L160" s="83" t="str">
        <f>产品服务物料清单!AA160</f>
        <v>√</v>
      </c>
      <c r="M160" s="24">
        <f>产品服务物料清单!AB160</f>
        <v>0</v>
      </c>
      <c r="N160" s="24">
        <f>产品服务物料清单!AC160</f>
        <v>0</v>
      </c>
      <c r="O160" s="83">
        <f>产品服务物料清单!AD160</f>
        <v>0</v>
      </c>
      <c r="P160" s="83">
        <f>产品服务物料清单!AE160</f>
        <v>0</v>
      </c>
      <c r="Q160" s="20" t="str">
        <f>产品服务物料清单!B160</f>
        <v>DD</v>
      </c>
      <c r="R160" s="20" t="str">
        <f>产品服务物料清单!A160</f>
        <v>服务采购合同</v>
      </c>
      <c r="S160" s="20" t="str">
        <f>产品服务物料清单!C160</f>
        <v>A:成本中心类业务</v>
      </c>
      <c r="T160" s="21">
        <f>产品服务物料清单!F160</f>
        <v>10</v>
      </c>
      <c r="U160" s="20" t="str">
        <f>产品服务物料清单!E160</f>
        <v>鉴证咨询服务</v>
      </c>
      <c r="V160" s="22">
        <f>产品服务物料清单!H160</f>
        <v>2</v>
      </c>
      <c r="W160" s="20" t="str">
        <f>产品服务物料清单!G160</f>
        <v>鉴证服务</v>
      </c>
      <c r="X160" s="20" t="str">
        <f>产品服务物料清单!I160</f>
        <v>02</v>
      </c>
      <c r="Y160" s="20" t="str">
        <f>产品服务物料清单!AQ160</f>
        <v>E:其他</v>
      </c>
      <c r="Z160" s="20" t="str">
        <f>产品服务物料清单!K160</f>
        <v>成本中心-所得税汇算清缴</v>
      </c>
      <c r="AA160" s="24">
        <f>产品服务物料清单!Q160</f>
        <v>0.06</v>
      </c>
      <c r="AB160" s="83" t="str">
        <f>产品服务物料清单!R160</f>
        <v>其他</v>
      </c>
      <c r="AC160" s="123" t="str">
        <f>产品服务物料清单!S160</f>
        <v>不缴纳印花税</v>
      </c>
    </row>
    <row r="161" spans="1:29" ht="14.1" customHeight="1" x14ac:dyDescent="0.3">
      <c r="A161" s="83" t="str">
        <f>产品服务物料清单!J161</f>
        <v>DDA10203</v>
      </c>
      <c r="B161" s="24" t="str">
        <f>产品服务物料清单!L161</f>
        <v>PC</v>
      </c>
      <c r="C161" s="83">
        <f>产品服务物料清单!M161</f>
        <v>1</v>
      </c>
      <c r="D161" s="24" t="str">
        <f>产品服务物料清单!N161</f>
        <v>归集与研发相关的高新技术审计、经济效益审计等审计业务。</v>
      </c>
      <c r="E161" s="123" t="str">
        <f>产品服务物料清单!O161</f>
        <v>A</v>
      </c>
      <c r="F161" s="83" t="str">
        <f>产品服务物料清单!P161</f>
        <v>D0</v>
      </c>
      <c r="G161" s="83" t="str">
        <f>产品服务物料清单!U161</f>
        <v>FW</v>
      </c>
      <c r="H161" s="123" t="str">
        <f>产品服务物料清单!V161</f>
        <v>5101039001</v>
      </c>
      <c r="I161" s="83" t="str">
        <f>产品服务物料清单!X161</f>
        <v>×</v>
      </c>
      <c r="J161" s="83" t="str">
        <f>产品服务物料清单!Y161</f>
        <v>×</v>
      </c>
      <c r="K161" s="83" t="str">
        <f>产品服务物料清单!Z161</f>
        <v>×</v>
      </c>
      <c r="L161" s="83" t="str">
        <f>产品服务物料清单!AA161</f>
        <v>√</v>
      </c>
      <c r="M161" s="24">
        <f>产品服务物料清单!AB161</f>
        <v>0</v>
      </c>
      <c r="N161" s="24">
        <f>产品服务物料清单!AC161</f>
        <v>0</v>
      </c>
      <c r="O161" s="83">
        <f>产品服务物料清单!AD161</f>
        <v>0</v>
      </c>
      <c r="P161" s="83">
        <f>产品服务物料清单!AE161</f>
        <v>0</v>
      </c>
      <c r="Q161" s="20" t="str">
        <f>产品服务物料清单!B161</f>
        <v>DD</v>
      </c>
      <c r="R161" s="20" t="str">
        <f>产品服务物料清单!A161</f>
        <v>服务采购合同</v>
      </c>
      <c r="S161" s="20" t="str">
        <f>产品服务物料清单!C161</f>
        <v>A:成本中心类业务</v>
      </c>
      <c r="T161" s="21">
        <f>产品服务物料清单!F161</f>
        <v>10</v>
      </c>
      <c r="U161" s="20" t="str">
        <f>产品服务物料清单!E161</f>
        <v>鉴证咨询服务</v>
      </c>
      <c r="V161" s="22">
        <f>产品服务物料清单!H161</f>
        <v>2</v>
      </c>
      <c r="W161" s="20" t="str">
        <f>产品服务物料清单!G161</f>
        <v>鉴证服务</v>
      </c>
      <c r="X161" s="20" t="str">
        <f>产品服务物料清单!I161</f>
        <v>03</v>
      </c>
      <c r="Y161" s="20" t="str">
        <f>产品服务物料清单!AQ161</f>
        <v>E:其他</v>
      </c>
      <c r="Z161" s="20" t="str">
        <f>产品服务物料清单!K161</f>
        <v>成本中心-研发相关审计</v>
      </c>
      <c r="AA161" s="24">
        <f>产品服务物料清单!Q161</f>
        <v>0.06</v>
      </c>
      <c r="AB161" s="83" t="str">
        <f>产品服务物料清单!R161</f>
        <v>其他</v>
      </c>
      <c r="AC161" s="123" t="str">
        <f>产品服务物料清单!S161</f>
        <v>不缴纳印花税</v>
      </c>
    </row>
    <row r="162" spans="1:29" ht="14.1" customHeight="1" x14ac:dyDescent="0.3">
      <c r="A162" s="83" t="str">
        <f>产品服务物料清单!J162</f>
        <v>DDA10204</v>
      </c>
      <c r="B162" s="24" t="str">
        <f>产品服务物料清单!L162</f>
        <v>PC</v>
      </c>
      <c r="C162" s="83">
        <f>产品服务物料清单!M162</f>
        <v>1</v>
      </c>
      <c r="D162" s="24" t="str">
        <f>产品服务物料清单!N162</f>
        <v>资产价值等评估费用。</v>
      </c>
      <c r="E162" s="123" t="str">
        <f>产品服务物料清单!O162</f>
        <v>A</v>
      </c>
      <c r="F162" s="83" t="str">
        <f>产品服务物料清单!P162</f>
        <v>D0</v>
      </c>
      <c r="G162" s="83" t="str">
        <f>产品服务物料清单!U162</f>
        <v>FW</v>
      </c>
      <c r="H162" s="83" t="str">
        <f>产品服务物料清单!V162</f>
        <v>5101039002</v>
      </c>
      <c r="I162" s="83" t="str">
        <f>产品服务物料清单!X162</f>
        <v>×</v>
      </c>
      <c r="J162" s="83" t="str">
        <f>产品服务物料清单!Y162</f>
        <v>×</v>
      </c>
      <c r="K162" s="83" t="str">
        <f>产品服务物料清单!Z162</f>
        <v>×</v>
      </c>
      <c r="L162" s="83" t="str">
        <f>产品服务物料清单!AA162</f>
        <v>×</v>
      </c>
      <c r="M162" s="83">
        <f>产品服务物料清单!AB162</f>
        <v>0</v>
      </c>
      <c r="N162" s="83">
        <f>产品服务物料清单!AC162</f>
        <v>0</v>
      </c>
      <c r="O162" s="83">
        <f>产品服务物料清单!AD162</f>
        <v>0</v>
      </c>
      <c r="P162" s="83">
        <f>产品服务物料清单!AE162</f>
        <v>0</v>
      </c>
      <c r="Q162" s="20" t="str">
        <f>产品服务物料清单!B162</f>
        <v>DD</v>
      </c>
      <c r="R162" s="20" t="str">
        <f>产品服务物料清单!A162</f>
        <v>服务采购合同</v>
      </c>
      <c r="S162" s="20" t="str">
        <f>产品服务物料清单!C162</f>
        <v>A:成本中心类业务</v>
      </c>
      <c r="T162" s="21">
        <f>产品服务物料清单!F162</f>
        <v>10</v>
      </c>
      <c r="U162" s="20" t="str">
        <f>产品服务物料清单!E162</f>
        <v>鉴证咨询服务</v>
      </c>
      <c r="V162" s="22">
        <f>产品服务物料清单!H162</f>
        <v>2</v>
      </c>
      <c r="W162" s="20" t="str">
        <f>产品服务物料清单!G162</f>
        <v>鉴证服务</v>
      </c>
      <c r="X162" s="20" t="str">
        <f>产品服务物料清单!I162</f>
        <v>04</v>
      </c>
      <c r="Y162" s="20" t="str">
        <f>产品服务物料清单!AQ162</f>
        <v>E:其他</v>
      </c>
      <c r="Z162" s="20" t="str">
        <f>产品服务物料清单!K162</f>
        <v>成本中心-资产评估</v>
      </c>
      <c r="AA162" s="24">
        <f>产品服务物料清单!Q162</f>
        <v>0.06</v>
      </c>
      <c r="AB162" s="83" t="str">
        <f>产品服务物料清单!R162</f>
        <v>其他</v>
      </c>
      <c r="AC162" s="123" t="str">
        <f>产品服务物料清单!S162</f>
        <v>不缴纳印花税</v>
      </c>
    </row>
    <row r="163" spans="1:29" ht="14.1" customHeight="1" x14ac:dyDescent="0.3">
      <c r="A163" s="83" t="str">
        <f>产品服务物料清单!J163</f>
        <v>DDA10205</v>
      </c>
      <c r="B163" s="24" t="str">
        <f>产品服务物料清单!L163</f>
        <v>PC</v>
      </c>
      <c r="C163" s="83">
        <f>产品服务物料清单!M163</f>
        <v>1</v>
      </c>
      <c r="D163" s="24" t="str">
        <f>产品服务物料清单!N163</f>
        <v>评估评价房产土地的服务费用。</v>
      </c>
      <c r="E163" s="123" t="str">
        <f>产品服务物料清单!O163</f>
        <v>A</v>
      </c>
      <c r="F163" s="83" t="str">
        <f>产品服务物料清单!P163</f>
        <v>D0</v>
      </c>
      <c r="G163" s="83" t="str">
        <f>产品服务物料清单!U163</f>
        <v>FW</v>
      </c>
      <c r="H163" s="123" t="str">
        <f>产品服务物料清单!V163</f>
        <v>5101039002</v>
      </c>
      <c r="I163" s="83" t="str">
        <f>产品服务物料清单!X163</f>
        <v>×</v>
      </c>
      <c r="J163" s="83" t="str">
        <f>产品服务物料清单!Y163</f>
        <v>×</v>
      </c>
      <c r="K163" s="83" t="str">
        <f>产品服务物料清单!Z163</f>
        <v>×</v>
      </c>
      <c r="L163" s="83" t="str">
        <f>产品服务物料清单!AA163</f>
        <v>×</v>
      </c>
      <c r="M163" s="24">
        <f>产品服务物料清单!AB163</f>
        <v>0</v>
      </c>
      <c r="N163" s="24">
        <f>产品服务物料清单!AC163</f>
        <v>0</v>
      </c>
      <c r="O163" s="83">
        <f>产品服务物料清单!AD163</f>
        <v>0</v>
      </c>
      <c r="P163" s="83">
        <f>产品服务物料清单!AE163</f>
        <v>0</v>
      </c>
      <c r="Q163" s="20" t="str">
        <f>产品服务物料清单!B163</f>
        <v>DD</v>
      </c>
      <c r="R163" s="20" t="str">
        <f>产品服务物料清单!A163</f>
        <v>服务采购合同</v>
      </c>
      <c r="S163" s="20" t="str">
        <f>产品服务物料清单!C163</f>
        <v>A:成本中心类业务</v>
      </c>
      <c r="T163" s="21">
        <f>产品服务物料清单!F163</f>
        <v>10</v>
      </c>
      <c r="U163" s="20" t="str">
        <f>产品服务物料清单!E163</f>
        <v>鉴证咨询服务</v>
      </c>
      <c r="V163" s="22">
        <f>产品服务物料清单!H163</f>
        <v>2</v>
      </c>
      <c r="W163" s="20" t="str">
        <f>产品服务物料清单!G163</f>
        <v>鉴证服务</v>
      </c>
      <c r="X163" s="20" t="str">
        <f>产品服务物料清单!I163</f>
        <v>05</v>
      </c>
      <c r="Y163" s="20" t="str">
        <f>产品服务物料清单!AQ163</f>
        <v>E:其他</v>
      </c>
      <c r="Z163" s="20" t="str">
        <f>产品服务物料清单!K163</f>
        <v>成本中心-房地产土地评估</v>
      </c>
      <c r="AA163" s="24">
        <f>产品服务物料清单!Q163</f>
        <v>0.06</v>
      </c>
      <c r="AB163" s="83" t="str">
        <f>产品服务物料清单!R163</f>
        <v>其他</v>
      </c>
      <c r="AC163" s="123" t="str">
        <f>产品服务物料清单!S163</f>
        <v>不缴纳印花税</v>
      </c>
    </row>
    <row r="164" spans="1:29" ht="14.1" customHeight="1" x14ac:dyDescent="0.3">
      <c r="A164" s="83" t="str">
        <f>产品服务物料清单!J164</f>
        <v>DDA10206</v>
      </c>
      <c r="B164" s="24" t="str">
        <f>产品服务物料清单!L164</f>
        <v>PC</v>
      </c>
      <c r="C164" s="83">
        <f>产品服务物料清单!M164</f>
        <v>1</v>
      </c>
      <c r="D164" s="24" t="str">
        <f>产品服务物料清单!N164</f>
        <v>职业技能鉴定是一项基于职业技能水平的考核活动，属于标准参照型考试。它是由考试考核机构对劳动者从事某种职业所应掌握的技术理论知识和实际操作能力做出客观的测量和评价。</v>
      </c>
      <c r="E164" s="123" t="str">
        <f>产品服务物料清单!O164</f>
        <v>A</v>
      </c>
      <c r="F164" s="83" t="str">
        <f>产品服务物料清单!P164</f>
        <v>D0</v>
      </c>
      <c r="G164" s="83" t="str">
        <f>产品服务物料清单!U164</f>
        <v>FW</v>
      </c>
      <c r="H164" s="123" t="str">
        <f>产品服务物料清单!V164</f>
        <v>2211060200</v>
      </c>
      <c r="I164" s="83" t="str">
        <f>产品服务物料清单!X164</f>
        <v>×</v>
      </c>
      <c r="J164" s="83" t="str">
        <f>产品服务物料清单!Y164</f>
        <v>×</v>
      </c>
      <c r="K164" s="83" t="str">
        <f>产品服务物料清单!Z164</f>
        <v>×</v>
      </c>
      <c r="L164" s="83" t="str">
        <f>产品服务物料清单!AA164</f>
        <v>×</v>
      </c>
      <c r="M164" s="24">
        <f>产品服务物料清单!AB164</f>
        <v>0</v>
      </c>
      <c r="N164" s="24">
        <f>产品服务物料清单!AC164</f>
        <v>0</v>
      </c>
      <c r="O164" s="83">
        <f>产品服务物料清单!AD164</f>
        <v>0</v>
      </c>
      <c r="P164" s="83">
        <f>产品服务物料清单!AE164</f>
        <v>0</v>
      </c>
      <c r="Q164" s="20" t="str">
        <f>产品服务物料清单!B164</f>
        <v>DD</v>
      </c>
      <c r="R164" s="20" t="str">
        <f>产品服务物料清单!A164</f>
        <v>服务采购合同</v>
      </c>
      <c r="S164" s="20" t="str">
        <f>产品服务物料清单!C164</f>
        <v>A:成本中心类业务</v>
      </c>
      <c r="T164" s="21">
        <f>产品服务物料清单!F164</f>
        <v>10</v>
      </c>
      <c r="U164" s="20" t="str">
        <f>产品服务物料清单!E164</f>
        <v>鉴证咨询服务</v>
      </c>
      <c r="V164" s="22">
        <f>产品服务物料清单!H164</f>
        <v>2</v>
      </c>
      <c r="W164" s="20" t="str">
        <f>产品服务物料清单!G164</f>
        <v>鉴证服务</v>
      </c>
      <c r="X164" s="20" t="str">
        <f>产品服务物料清单!I164</f>
        <v>06</v>
      </c>
      <c r="Y164" s="20" t="str">
        <f>产品服务物料清单!AQ164</f>
        <v>D:党工团办综合</v>
      </c>
      <c r="Z164" s="20" t="str">
        <f>产品服务物料清单!K164</f>
        <v>成本中心-职业技能鉴定</v>
      </c>
      <c r="AA164" s="24">
        <f>产品服务物料清单!Q164</f>
        <v>0.06</v>
      </c>
      <c r="AB164" s="83" t="str">
        <f>产品服务物料清单!R164</f>
        <v>其他</v>
      </c>
      <c r="AC164" s="123" t="str">
        <f>产品服务物料清单!S164</f>
        <v>不缴纳印花税</v>
      </c>
    </row>
    <row r="165" spans="1:29" ht="14.1" customHeight="1" x14ac:dyDescent="0.3">
      <c r="A165" s="83" t="str">
        <f>产品服务物料清单!J165</f>
        <v>DDA10207</v>
      </c>
      <c r="B165" s="83" t="str">
        <f>产品服务物料清单!L165</f>
        <v>PC</v>
      </c>
      <c r="C165" s="83">
        <f>产品服务物料清单!M165</f>
        <v>1</v>
      </c>
      <c r="D165" s="83" t="str">
        <f>产品服务物料清单!N165</f>
        <v>指提供投资项目相关的各类审计服务的活动。</v>
      </c>
      <c r="E165" s="123" t="str">
        <f>产品服务物料清单!O165</f>
        <v>A</v>
      </c>
      <c r="F165" s="83" t="str">
        <f>产品服务物料清单!P165</f>
        <v>D0</v>
      </c>
      <c r="G165" s="83" t="str">
        <f>产品服务物料清单!U165</f>
        <v>FW</v>
      </c>
      <c r="H165" s="123" t="str">
        <f>产品服务物料清单!V165</f>
        <v>5101039001</v>
      </c>
      <c r="I165" s="83" t="str">
        <f>产品服务物料清单!X165</f>
        <v>×</v>
      </c>
      <c r="J165" s="83" t="str">
        <f>产品服务物料清单!Y165</f>
        <v>×</v>
      </c>
      <c r="K165" s="83" t="str">
        <f>产品服务物料清单!Z165</f>
        <v>×</v>
      </c>
      <c r="L165" s="83" t="str">
        <f>产品服务物料清单!AA165</f>
        <v>×</v>
      </c>
      <c r="M165" s="24">
        <f>产品服务物料清单!AB165</f>
        <v>0</v>
      </c>
      <c r="N165" s="24">
        <f>产品服务物料清单!AC165</f>
        <v>0</v>
      </c>
      <c r="O165" s="83">
        <f>产品服务物料清单!AD165</f>
        <v>0</v>
      </c>
      <c r="P165" s="83">
        <f>产品服务物料清单!AE165</f>
        <v>0</v>
      </c>
      <c r="Q165" s="20" t="str">
        <f>产品服务物料清单!B165</f>
        <v>DD</v>
      </c>
      <c r="R165" s="20" t="str">
        <f>产品服务物料清单!A165</f>
        <v>服务采购合同</v>
      </c>
      <c r="S165" s="20" t="str">
        <f>产品服务物料清单!C165</f>
        <v>A:成本中心类业务</v>
      </c>
      <c r="T165" s="21">
        <f>产品服务物料清单!F165</f>
        <v>10</v>
      </c>
      <c r="U165" s="20" t="str">
        <f>产品服务物料清单!E165</f>
        <v>鉴证咨询服务</v>
      </c>
      <c r="V165" s="22">
        <f>产品服务物料清单!H165</f>
        <v>2</v>
      </c>
      <c r="W165" s="20" t="str">
        <f>产品服务物料清单!G165</f>
        <v>鉴证服务</v>
      </c>
      <c r="X165" s="20" t="str">
        <f>产品服务物料清单!I165</f>
        <v>07</v>
      </c>
      <c r="Y165" s="20" t="str">
        <f>产品服务物料清单!AQ165</f>
        <v>E:其他</v>
      </c>
      <c r="Z165" s="20" t="str">
        <f>产品服务物料清单!K165</f>
        <v>成本中心-投资项目审计</v>
      </c>
      <c r="AA165" s="24">
        <f>产品服务物料清单!Q165</f>
        <v>0.06</v>
      </c>
      <c r="AB165" s="83" t="str">
        <f>产品服务物料清单!R165</f>
        <v>其他</v>
      </c>
      <c r="AC165" s="123" t="str">
        <f>产品服务物料清单!S165</f>
        <v>不缴纳印花税</v>
      </c>
    </row>
    <row r="166" spans="1:29" ht="14.1" customHeight="1" x14ac:dyDescent="0.3">
      <c r="A166" s="83" t="str">
        <f>产品服务物料清单!J166</f>
        <v>DDA10301</v>
      </c>
      <c r="B166" s="24" t="str">
        <f>产品服务物料清单!L166</f>
        <v>PC</v>
      </c>
      <c r="C166" s="83">
        <f>产品服务物料清单!M166</f>
        <v>1</v>
      </c>
      <c r="D166" s="24" t="str">
        <f>产品服务物料清单!N166</f>
        <v>提供与知识产权信息相关的服务，包含专利或非专利的咨询服务、检索服务、分析服务、检索代理服务等，以及与知识产权信息关联的其他服务。</v>
      </c>
      <c r="E166" s="123" t="str">
        <f>产品服务物料清单!O166</f>
        <v>A</v>
      </c>
      <c r="F166" s="83" t="str">
        <f>产品服务物料清单!P166</f>
        <v>D0</v>
      </c>
      <c r="G166" s="83" t="str">
        <f>产品服务物料清单!U166</f>
        <v>FW</v>
      </c>
      <c r="H166" s="123" t="str">
        <f>产品服务物料清单!V166</f>
        <v>5101011000</v>
      </c>
      <c r="I166" s="83" t="str">
        <f>产品服务物料清单!X166</f>
        <v>×</v>
      </c>
      <c r="J166" s="83" t="str">
        <f>产品服务物料清单!Y166</f>
        <v>×</v>
      </c>
      <c r="K166" s="83" t="str">
        <f>产品服务物料清单!Z166</f>
        <v>×</v>
      </c>
      <c r="L166" s="83" t="str">
        <f>产品服务物料清单!AA166</f>
        <v>×</v>
      </c>
      <c r="M166" s="24">
        <f>产品服务物料清单!AB166</f>
        <v>0</v>
      </c>
      <c r="N166" s="24">
        <f>产品服务物料清单!AC166</f>
        <v>0</v>
      </c>
      <c r="O166" s="83">
        <f>产品服务物料清单!AD166</f>
        <v>0</v>
      </c>
      <c r="P166" s="83">
        <f>产品服务物料清单!AE166</f>
        <v>0</v>
      </c>
      <c r="Q166" s="20" t="str">
        <f>产品服务物料清单!B166</f>
        <v>DD</v>
      </c>
      <c r="R166" s="20" t="str">
        <f>产品服务物料清单!A166</f>
        <v>服务采购合同</v>
      </c>
      <c r="S166" s="20" t="str">
        <f>产品服务物料清单!C166</f>
        <v>A:成本中心类业务</v>
      </c>
      <c r="T166" s="21">
        <f>产品服务物料清单!F166</f>
        <v>10</v>
      </c>
      <c r="U166" s="20" t="str">
        <f>产品服务物料清单!E166</f>
        <v>鉴证咨询服务</v>
      </c>
      <c r="V166" s="22">
        <f>产品服务物料清单!H166</f>
        <v>3</v>
      </c>
      <c r="W166" s="20" t="str">
        <f>产品服务物料清单!G166</f>
        <v>咨询服务</v>
      </c>
      <c r="X166" s="20" t="str">
        <f>产品服务物料清单!I166</f>
        <v>01</v>
      </c>
      <c r="Y166" s="20" t="str">
        <f>产品服务物料清单!AQ166</f>
        <v>B:专利类</v>
      </c>
      <c r="Z166" s="20" t="str">
        <f>产品服务物料清单!K166</f>
        <v>成本中心-知识产权信息服务</v>
      </c>
      <c r="AA166" s="24">
        <f>产品服务物料清单!Q166</f>
        <v>0.06</v>
      </c>
      <c r="AB166" s="83" t="str">
        <f>产品服务物料清单!R166</f>
        <v>其他</v>
      </c>
      <c r="AC166" s="83" t="str">
        <f>产品服务物料清单!S166</f>
        <v>不缴纳印花税</v>
      </c>
    </row>
    <row r="167" spans="1:29" ht="14.1" customHeight="1" x14ac:dyDescent="0.3">
      <c r="A167" s="83" t="str">
        <f>产品服务物料清单!J167</f>
        <v>DDA10302</v>
      </c>
      <c r="B167" s="24" t="str">
        <f>产品服务物料清单!L167</f>
        <v>PC</v>
      </c>
      <c r="C167" s="83">
        <f>产品服务物料清单!M167</f>
        <v>1</v>
      </c>
      <c r="D167" s="24" t="str">
        <f>产品服务物料清单!N167</f>
        <v>指提供企业管理等方面的信息、建议、策划、顾问等服务的活动。</v>
      </c>
      <c r="E167" s="123" t="str">
        <f>产品服务物料清单!O167</f>
        <v>A</v>
      </c>
      <c r="F167" s="83" t="str">
        <f>产品服务物料清单!P167</f>
        <v>D0</v>
      </c>
      <c r="G167" s="83" t="str">
        <f>产品服务物料清单!U167</f>
        <v>FW</v>
      </c>
      <c r="H167" s="123" t="str">
        <f>产品服务物料清单!V167</f>
        <v>5101030000</v>
      </c>
      <c r="I167" s="83" t="str">
        <f>产品服务物料清单!X167</f>
        <v>×</v>
      </c>
      <c r="J167" s="83" t="str">
        <f>产品服务物料清单!Y167</f>
        <v>×</v>
      </c>
      <c r="K167" s="83" t="str">
        <f>产品服务物料清单!Z167</f>
        <v>×</v>
      </c>
      <c r="L167" s="83" t="str">
        <f>产品服务物料清单!AA167</f>
        <v>×</v>
      </c>
      <c r="M167" s="24">
        <f>产品服务物料清单!AB167</f>
        <v>0</v>
      </c>
      <c r="N167" s="24">
        <f>产品服务物料清单!AC167</f>
        <v>0</v>
      </c>
      <c r="O167" s="83">
        <f>产品服务物料清单!AD167</f>
        <v>0</v>
      </c>
      <c r="P167" s="83">
        <f>产品服务物料清单!AE167</f>
        <v>0</v>
      </c>
      <c r="Q167" s="20" t="str">
        <f>产品服务物料清单!B167</f>
        <v>DD</v>
      </c>
      <c r="R167" s="20" t="str">
        <f>产品服务物料清单!A167</f>
        <v>服务采购合同</v>
      </c>
      <c r="S167" s="20" t="str">
        <f>产品服务物料清单!C167</f>
        <v>A:成本中心类业务</v>
      </c>
      <c r="T167" s="21">
        <f>产品服务物料清单!F167</f>
        <v>10</v>
      </c>
      <c r="U167" s="20" t="str">
        <f>产品服务物料清单!E167</f>
        <v>鉴证咨询服务</v>
      </c>
      <c r="V167" s="22">
        <f>产品服务物料清单!H167</f>
        <v>3</v>
      </c>
      <c r="W167" s="20" t="str">
        <f>产品服务物料清单!G167</f>
        <v>咨询服务</v>
      </c>
      <c r="X167" s="20" t="str">
        <f>产品服务物料清单!I167</f>
        <v>02</v>
      </c>
      <c r="Y167" s="20" t="str">
        <f>产品服务物料清单!AQ167</f>
        <v>E:其他</v>
      </c>
      <c r="Z167" s="20" t="str">
        <f>产品服务物料清单!K167</f>
        <v>成本中心-业务管理咨询</v>
      </c>
      <c r="AA167" s="24">
        <f>产品服务物料清单!Q167</f>
        <v>0.06</v>
      </c>
      <c r="AB167" s="83" t="str">
        <f>产品服务物料清单!R167</f>
        <v>其他</v>
      </c>
      <c r="AC167" s="83" t="str">
        <f>产品服务物料清单!S167</f>
        <v>不缴纳印花税</v>
      </c>
    </row>
    <row r="168" spans="1:29" ht="14.1" customHeight="1" x14ac:dyDescent="0.3">
      <c r="A168" s="83" t="str">
        <f>产品服务物料清单!J168</f>
        <v>DDA10303</v>
      </c>
      <c r="B168" s="24" t="str">
        <f>产品服务物料清单!L168</f>
        <v>PC</v>
      </c>
      <c r="C168" s="83">
        <f>产品服务物料清单!M168</f>
        <v>1</v>
      </c>
      <c r="D168" s="24" t="str">
        <f>产品服务物料清单!N168</f>
        <v>指提供财务、税务相关的信息、建议、策划、顾问等服务的活动。</v>
      </c>
      <c r="E168" s="123" t="str">
        <f>产品服务物料清单!O168</f>
        <v>A</v>
      </c>
      <c r="F168" s="83" t="str">
        <f>产品服务物料清单!P168</f>
        <v>D0</v>
      </c>
      <c r="G168" s="83" t="str">
        <f>产品服务物料清单!U168</f>
        <v>FW</v>
      </c>
      <c r="H168" s="123" t="str">
        <f>产品服务物料清单!V168</f>
        <v>5101030000</v>
      </c>
      <c r="I168" s="83" t="str">
        <f>产品服务物料清单!X168</f>
        <v>×</v>
      </c>
      <c r="J168" s="83" t="str">
        <f>产品服务物料清单!Y168</f>
        <v>×</v>
      </c>
      <c r="K168" s="83" t="str">
        <f>产品服务物料清单!Z168</f>
        <v>×</v>
      </c>
      <c r="L168" s="83" t="str">
        <f>产品服务物料清单!AA168</f>
        <v>×</v>
      </c>
      <c r="M168" s="24">
        <f>产品服务物料清单!AB168</f>
        <v>0</v>
      </c>
      <c r="N168" s="24">
        <f>产品服务物料清单!AC168</f>
        <v>0</v>
      </c>
      <c r="O168" s="83">
        <f>产品服务物料清单!AD168</f>
        <v>0</v>
      </c>
      <c r="P168" s="83">
        <f>产品服务物料清单!AE168</f>
        <v>0</v>
      </c>
      <c r="Q168" s="20" t="str">
        <f>产品服务物料清单!B168</f>
        <v>DD</v>
      </c>
      <c r="R168" s="20" t="str">
        <f>产品服务物料清单!A168</f>
        <v>服务采购合同</v>
      </c>
      <c r="S168" s="20" t="str">
        <f>产品服务物料清单!C168</f>
        <v>A:成本中心类业务</v>
      </c>
      <c r="T168" s="21">
        <f>产品服务物料清单!F168</f>
        <v>10</v>
      </c>
      <c r="U168" s="20" t="str">
        <f>产品服务物料清单!E168</f>
        <v>鉴证咨询服务</v>
      </c>
      <c r="V168" s="22">
        <f>产品服务物料清单!H168</f>
        <v>3</v>
      </c>
      <c r="W168" s="20" t="str">
        <f>产品服务物料清单!G168</f>
        <v>咨询服务</v>
      </c>
      <c r="X168" s="20" t="str">
        <f>产品服务物料清单!I168</f>
        <v>03</v>
      </c>
      <c r="Y168" s="20" t="str">
        <f>产品服务物料清单!AQ168</f>
        <v>E:其他</v>
      </c>
      <c r="Z168" s="20" t="str">
        <f>产品服务物料清单!K168</f>
        <v>成本中心-财税咨询</v>
      </c>
      <c r="AA168" s="24">
        <f>产品服务物料清单!Q168</f>
        <v>0.06</v>
      </c>
      <c r="AB168" s="83" t="str">
        <f>产品服务物料清单!R168</f>
        <v>其他</v>
      </c>
      <c r="AC168" s="83" t="str">
        <f>产品服务物料清单!S168</f>
        <v>不缴纳印花税</v>
      </c>
    </row>
    <row r="169" spans="1:29" ht="14.1" customHeight="1" x14ac:dyDescent="0.3">
      <c r="A169" s="83" t="str">
        <f>产品服务物料清单!J169</f>
        <v>DDA10304</v>
      </c>
      <c r="B169" s="24" t="str">
        <f>产品服务物料清单!L169</f>
        <v>PC</v>
      </c>
      <c r="C169" s="83">
        <f>产品服务物料清单!M169</f>
        <v>1</v>
      </c>
      <c r="D169" s="24" t="str">
        <f>产品服务物料清单!N169</f>
        <v>提供法律信息、法律建议、法律策划、法律顾问等服务的活动。</v>
      </c>
      <c r="E169" s="123" t="str">
        <f>产品服务物料清单!O169</f>
        <v>A</v>
      </c>
      <c r="F169" s="83" t="str">
        <f>产品服务物料清单!P169</f>
        <v>D0</v>
      </c>
      <c r="G169" s="83" t="str">
        <f>产品服务物料清单!U169</f>
        <v>FW</v>
      </c>
      <c r="H169" s="123" t="str">
        <f>产品服务物料清单!V169</f>
        <v>5101039003</v>
      </c>
      <c r="I169" s="83" t="str">
        <f>产品服务物料清单!X169</f>
        <v>×</v>
      </c>
      <c r="J169" s="83" t="str">
        <f>产品服务物料清单!Y169</f>
        <v>×</v>
      </c>
      <c r="K169" s="83" t="str">
        <f>产品服务物料清单!Z169</f>
        <v>×</v>
      </c>
      <c r="L169" s="83" t="str">
        <f>产品服务物料清单!AA169</f>
        <v>×</v>
      </c>
      <c r="M169" s="24">
        <f>产品服务物料清单!AB169</f>
        <v>0</v>
      </c>
      <c r="N169" s="24">
        <f>产品服务物料清单!AC169</f>
        <v>0</v>
      </c>
      <c r="O169" s="83">
        <f>产品服务物料清单!AD169</f>
        <v>0</v>
      </c>
      <c r="P169" s="83">
        <f>产品服务物料清单!AE169</f>
        <v>0</v>
      </c>
      <c r="Q169" s="20" t="str">
        <f>产品服务物料清单!B169</f>
        <v>DD</v>
      </c>
      <c r="R169" s="20" t="str">
        <f>产品服务物料清单!A169</f>
        <v>服务采购合同</v>
      </c>
      <c r="S169" s="20" t="str">
        <f>产品服务物料清单!C169</f>
        <v>A:成本中心类业务</v>
      </c>
      <c r="T169" s="21">
        <f>产品服务物料清单!F169</f>
        <v>10</v>
      </c>
      <c r="U169" s="20" t="str">
        <f>产品服务物料清单!E169</f>
        <v>鉴证咨询服务</v>
      </c>
      <c r="V169" s="22">
        <f>产品服务物料清单!H169</f>
        <v>3</v>
      </c>
      <c r="W169" s="20" t="str">
        <f>产品服务物料清单!G169</f>
        <v>咨询服务</v>
      </c>
      <c r="X169" s="20" t="str">
        <f>产品服务物料清单!I169</f>
        <v>04</v>
      </c>
      <c r="Y169" s="20" t="str">
        <f>产品服务物料清单!AQ169</f>
        <v>E:其他</v>
      </c>
      <c r="Z169" s="20" t="str">
        <f>产品服务物料清单!K169</f>
        <v>成本中心-法律咨询</v>
      </c>
      <c r="AA169" s="24">
        <f>产品服务物料清单!Q169</f>
        <v>0.06</v>
      </c>
      <c r="AB169" s="83" t="str">
        <f>产品服务物料清单!R169</f>
        <v>其他</v>
      </c>
      <c r="AC169" s="83" t="str">
        <f>产品服务物料清单!S169</f>
        <v>不缴纳印花税</v>
      </c>
    </row>
    <row r="170" spans="1:29" ht="14.1" customHeight="1" x14ac:dyDescent="0.3">
      <c r="A170" s="83" t="str">
        <f>产品服务物料清单!J170</f>
        <v>DDA10305</v>
      </c>
      <c r="B170" s="24" t="str">
        <f>产品服务物料清单!L170</f>
        <v>PC</v>
      </c>
      <c r="C170" s="83">
        <f>产品服务物料清单!M170</f>
        <v>1</v>
      </c>
      <c r="D170" s="24" t="str">
        <f>产品服务物料清单!N170</f>
        <v>指管理体系标准全程咨询和相关培训服务。</v>
      </c>
      <c r="E170" s="123" t="str">
        <f>产品服务物料清单!O170</f>
        <v>A</v>
      </c>
      <c r="F170" s="83" t="str">
        <f>产品服务物料清单!P170</f>
        <v>D0</v>
      </c>
      <c r="G170" s="83" t="str">
        <f>产品服务物料清单!U170</f>
        <v>FW</v>
      </c>
      <c r="H170" s="123" t="str">
        <f>产品服务物料清单!V170</f>
        <v>5101030000</v>
      </c>
      <c r="I170" s="83" t="str">
        <f>产品服务物料清单!X170</f>
        <v>×</v>
      </c>
      <c r="J170" s="83" t="str">
        <f>产品服务物料清单!Y170</f>
        <v>×</v>
      </c>
      <c r="K170" s="83" t="str">
        <f>产品服务物料清单!Z170</f>
        <v>×</v>
      </c>
      <c r="L170" s="83" t="str">
        <f>产品服务物料清单!AA170</f>
        <v>×</v>
      </c>
      <c r="M170" s="24">
        <f>产品服务物料清单!AB170</f>
        <v>0</v>
      </c>
      <c r="N170" s="24">
        <f>产品服务物料清单!AC170</f>
        <v>0</v>
      </c>
      <c r="O170" s="83">
        <f>产品服务物料清单!AD170</f>
        <v>0</v>
      </c>
      <c r="P170" s="83">
        <f>产品服务物料清单!AE170</f>
        <v>0</v>
      </c>
      <c r="Q170" s="20" t="str">
        <f>产品服务物料清单!B170</f>
        <v>DD</v>
      </c>
      <c r="R170" s="20" t="str">
        <f>产品服务物料清单!A170</f>
        <v>服务采购合同</v>
      </c>
      <c r="S170" s="20" t="str">
        <f>产品服务物料清单!C170</f>
        <v>A:成本中心类业务</v>
      </c>
      <c r="T170" s="21">
        <f>产品服务物料清单!F170</f>
        <v>10</v>
      </c>
      <c r="U170" s="20" t="str">
        <f>产品服务物料清单!E170</f>
        <v>鉴证咨询服务</v>
      </c>
      <c r="V170" s="22">
        <f>产品服务物料清单!H170</f>
        <v>3</v>
      </c>
      <c r="W170" s="20" t="str">
        <f>产品服务物料清单!G170</f>
        <v>咨询服务</v>
      </c>
      <c r="X170" s="20" t="str">
        <f>产品服务物料清单!I170</f>
        <v>05</v>
      </c>
      <c r="Y170" s="20" t="str">
        <f>产品服务物料清单!AQ170</f>
        <v>D:党工团办综合</v>
      </c>
      <c r="Z170" s="20" t="str">
        <f>产品服务物料清单!K170</f>
        <v>成本中心-体系管理咨询</v>
      </c>
      <c r="AA170" s="24">
        <f>产品服务物料清单!Q170</f>
        <v>0.06</v>
      </c>
      <c r="AB170" s="83" t="str">
        <f>产品服务物料清单!R170</f>
        <v>其他</v>
      </c>
      <c r="AC170" s="83" t="str">
        <f>产品服务物料清单!S170</f>
        <v>不缴纳印花税</v>
      </c>
    </row>
    <row r="171" spans="1:29" ht="14.1" customHeight="1" x14ac:dyDescent="0.3">
      <c r="A171" s="83" t="str">
        <f>产品服务物料清单!J171</f>
        <v>DDA10306</v>
      </c>
      <c r="B171" s="24" t="str">
        <f>产品服务物料清单!L171</f>
        <v>PC</v>
      </c>
      <c r="C171" s="83">
        <f>产品服务物料清单!M171</f>
        <v>1</v>
      </c>
      <c r="D171" s="24" t="str">
        <f>产品服务物料清单!N171</f>
        <v>与采购业务相关的投标业务服务费用。</v>
      </c>
      <c r="E171" s="123" t="str">
        <f>产品服务物料清单!O171</f>
        <v>A</v>
      </c>
      <c r="F171" s="83" t="str">
        <f>产品服务物料清单!P171</f>
        <v>D0</v>
      </c>
      <c r="G171" s="83" t="str">
        <f>产品服务物料清单!U171</f>
        <v>FW</v>
      </c>
      <c r="H171" s="123">
        <f>产品服务物料清单!V171</f>
        <v>5101069000</v>
      </c>
      <c r="I171" s="83" t="str">
        <f>产品服务物料清单!X171</f>
        <v>×</v>
      </c>
      <c r="J171" s="83" t="str">
        <f>产品服务物料清单!Y171</f>
        <v>×</v>
      </c>
      <c r="K171" s="83" t="str">
        <f>产品服务物料清单!Z171</f>
        <v>×</v>
      </c>
      <c r="L171" s="83" t="str">
        <f>产品服务物料清单!AA171</f>
        <v>×</v>
      </c>
      <c r="M171" s="24">
        <f>产品服务物料清单!AB171</f>
        <v>0</v>
      </c>
      <c r="N171" s="24">
        <f>产品服务物料清单!AC171</f>
        <v>0</v>
      </c>
      <c r="O171" s="83">
        <f>产品服务物料清单!AD171</f>
        <v>0</v>
      </c>
      <c r="P171" s="83">
        <f>产品服务物料清单!AE171</f>
        <v>0</v>
      </c>
      <c r="Q171" s="20" t="str">
        <f>产品服务物料清单!B171</f>
        <v>DD</v>
      </c>
      <c r="R171" s="20" t="str">
        <f>产品服务物料清单!A171</f>
        <v>服务采购合同</v>
      </c>
      <c r="S171" s="20" t="str">
        <f>产品服务物料清单!C171</f>
        <v>A:成本中心类业务</v>
      </c>
      <c r="T171" s="21">
        <f>产品服务物料清单!F171</f>
        <v>10</v>
      </c>
      <c r="U171" s="20" t="str">
        <f>产品服务物料清单!E171</f>
        <v>鉴证咨询服务</v>
      </c>
      <c r="V171" s="22">
        <f>产品服务物料清单!H171</f>
        <v>3</v>
      </c>
      <c r="W171" s="20" t="str">
        <f>产品服务物料清单!G171</f>
        <v>咨询服务</v>
      </c>
      <c r="X171" s="20" t="str">
        <f>产品服务物料清单!I171</f>
        <v>06</v>
      </c>
      <c r="Y171" s="20" t="str">
        <f>产品服务物料清单!AQ171</f>
        <v>E:其他</v>
      </c>
      <c r="Z171" s="20" t="str">
        <f>产品服务物料清单!K171</f>
        <v>成本中心-招投标服务-采购业务</v>
      </c>
      <c r="AA171" s="24">
        <f>产品服务物料清单!Q171</f>
        <v>0.06</v>
      </c>
      <c r="AB171" s="83" t="str">
        <f>产品服务物料清单!R171</f>
        <v>其他</v>
      </c>
      <c r="AC171" s="83" t="str">
        <f>产品服务物料清单!S171</f>
        <v>不缴纳印花税</v>
      </c>
    </row>
    <row r="172" spans="1:29" ht="14.1" customHeight="1" x14ac:dyDescent="0.3">
      <c r="A172" s="83" t="str">
        <f>产品服务物料清单!J172</f>
        <v>DDA10307</v>
      </c>
      <c r="B172" s="24" t="str">
        <f>产品服务物料清单!L172</f>
        <v>PC</v>
      </c>
      <c r="C172" s="83">
        <f>产品服务物料清单!M172</f>
        <v>1</v>
      </c>
      <c r="D172" s="24" t="str">
        <f>产品服务物料清单!N172</f>
        <v>涉及国内市场调查的业务。</v>
      </c>
      <c r="E172" s="123" t="str">
        <f>产品服务物料清单!O172</f>
        <v>A</v>
      </c>
      <c r="F172" s="83" t="str">
        <f>产品服务物料清单!P172</f>
        <v>D0</v>
      </c>
      <c r="G172" s="83" t="str">
        <f>产品服务物料清单!U172</f>
        <v>FW</v>
      </c>
      <c r="H172" s="123" t="str">
        <f>产品服务物料清单!V172</f>
        <v>5101030000</v>
      </c>
      <c r="I172" s="83" t="str">
        <f>产品服务物料清单!X172</f>
        <v>×</v>
      </c>
      <c r="J172" s="83" t="str">
        <f>产品服务物料清单!Y172</f>
        <v>×</v>
      </c>
      <c r="K172" s="83" t="str">
        <f>产品服务物料清单!Z172</f>
        <v>×</v>
      </c>
      <c r="L172" s="83" t="str">
        <f>产品服务物料清单!AA172</f>
        <v>×</v>
      </c>
      <c r="M172" s="24">
        <f>产品服务物料清单!AB172</f>
        <v>0</v>
      </c>
      <c r="N172" s="24">
        <f>产品服务物料清单!AC172</f>
        <v>0</v>
      </c>
      <c r="O172" s="83">
        <f>产品服务物料清单!AD172</f>
        <v>0</v>
      </c>
      <c r="P172" s="83">
        <f>产品服务物料清单!AE172</f>
        <v>0</v>
      </c>
      <c r="Q172" s="20" t="str">
        <f>产品服务物料清单!B172</f>
        <v>DD</v>
      </c>
      <c r="R172" s="20" t="str">
        <f>产品服务物料清单!A172</f>
        <v>服务采购合同</v>
      </c>
      <c r="S172" s="20" t="str">
        <f>产品服务物料清单!C172</f>
        <v>A:成本中心类业务</v>
      </c>
      <c r="T172" s="21">
        <f>产品服务物料清单!F172</f>
        <v>10</v>
      </c>
      <c r="U172" s="20" t="str">
        <f>产品服务物料清单!E172</f>
        <v>鉴证咨询服务</v>
      </c>
      <c r="V172" s="22">
        <f>产品服务物料清单!H172</f>
        <v>3</v>
      </c>
      <c r="W172" s="20" t="str">
        <f>产品服务物料清单!G172</f>
        <v>咨询服务</v>
      </c>
      <c r="X172" s="20" t="str">
        <f>产品服务物料清单!I172</f>
        <v>07</v>
      </c>
      <c r="Y172" s="20" t="str">
        <f>产品服务物料清单!AQ172</f>
        <v>E:其他</v>
      </c>
      <c r="Z172" s="20" t="str">
        <f>产品服务物料清单!K172</f>
        <v>成本中心-国内市场调查服务</v>
      </c>
      <c r="AA172" s="24">
        <f>产品服务物料清单!Q172</f>
        <v>0.06</v>
      </c>
      <c r="AB172" s="83" t="str">
        <f>产品服务物料清单!R172</f>
        <v>其他</v>
      </c>
      <c r="AC172" s="83" t="str">
        <f>产品服务物料清单!S172</f>
        <v>不缴纳印花税</v>
      </c>
    </row>
    <row r="173" spans="1:29" ht="14.1" customHeight="1" x14ac:dyDescent="0.3">
      <c r="A173" s="83" t="str">
        <f>产品服务物料清单!J173</f>
        <v>DDA10308</v>
      </c>
      <c r="B173" s="24" t="str">
        <f>产品服务物料清单!L173</f>
        <v>PC</v>
      </c>
      <c r="C173" s="83">
        <f>产品服务物料清单!M173</f>
        <v>1</v>
      </c>
      <c r="D173" s="24" t="str">
        <f>产品服务物料清单!N173</f>
        <v>总部服务器托管业务。</v>
      </c>
      <c r="E173" s="123" t="str">
        <f>产品服务物料清单!O173</f>
        <v>A</v>
      </c>
      <c r="F173" s="83" t="str">
        <f>产品服务物料清单!P173</f>
        <v>D0</v>
      </c>
      <c r="G173" s="83" t="str">
        <f>产品服务物料清单!U173</f>
        <v>FW</v>
      </c>
      <c r="H173" s="123" t="str">
        <f>产品服务物料清单!V173</f>
        <v>5101044000</v>
      </c>
      <c r="I173" s="83" t="str">
        <f>产品服务物料清单!X173</f>
        <v>×</v>
      </c>
      <c r="J173" s="83" t="str">
        <f>产品服务物料清单!Y173</f>
        <v>×</v>
      </c>
      <c r="K173" s="83" t="str">
        <f>产品服务物料清单!Z173</f>
        <v>×</v>
      </c>
      <c r="L173" s="83" t="str">
        <f>产品服务物料清单!AA173</f>
        <v>×</v>
      </c>
      <c r="M173" s="24">
        <f>产品服务物料清单!AB173</f>
        <v>0</v>
      </c>
      <c r="N173" s="24">
        <f>产品服务物料清单!AC173</f>
        <v>0</v>
      </c>
      <c r="O173" s="83">
        <f>产品服务物料清单!AD173</f>
        <v>0</v>
      </c>
      <c r="P173" s="83">
        <f>产品服务物料清单!AE173</f>
        <v>0</v>
      </c>
      <c r="Q173" s="20" t="str">
        <f>产品服务物料清单!B173</f>
        <v>DD</v>
      </c>
      <c r="R173" s="20" t="str">
        <f>产品服务物料清单!A173</f>
        <v>服务采购合同</v>
      </c>
      <c r="S173" s="20" t="str">
        <f>产品服务物料清单!C173</f>
        <v>A:成本中心类业务</v>
      </c>
      <c r="T173" s="21">
        <f>产品服务物料清单!F173</f>
        <v>10</v>
      </c>
      <c r="U173" s="20" t="str">
        <f>产品服务物料清单!E173</f>
        <v>鉴证咨询服务</v>
      </c>
      <c r="V173" s="22">
        <f>产品服务物料清单!H173</f>
        <v>3</v>
      </c>
      <c r="W173" s="20" t="str">
        <f>产品服务物料清单!G173</f>
        <v>咨询服务</v>
      </c>
      <c r="X173" s="20" t="str">
        <f>产品服务物料清单!I173</f>
        <v>08</v>
      </c>
      <c r="Y173" s="20" t="str">
        <f>产品服务物料清单!AQ173</f>
        <v>E:其他</v>
      </c>
      <c r="Z173" s="20" t="str">
        <f>产品服务物料清单!K173</f>
        <v>成本中心-年度服务器托管</v>
      </c>
      <c r="AA173" s="24">
        <f>产品服务物料清单!Q173</f>
        <v>0.06</v>
      </c>
      <c r="AB173" s="83" t="str">
        <f>产品服务物料清单!R173</f>
        <v>其他</v>
      </c>
      <c r="AC173" s="83" t="str">
        <f>产品服务物料清单!S173</f>
        <v>不缴纳印花税</v>
      </c>
    </row>
    <row r="174" spans="1:29" ht="14.1" customHeight="1" x14ac:dyDescent="0.3">
      <c r="A174" s="83" t="str">
        <f>产品服务物料清单!J174</f>
        <v>DDA10309</v>
      </c>
      <c r="B174" s="24" t="str">
        <f>产品服务物料清单!L174</f>
        <v>PC</v>
      </c>
      <c r="C174" s="83">
        <f>产品服务物料清单!M174</f>
        <v>1</v>
      </c>
      <c r="D174" s="24" t="str">
        <f>产品服务物料清单!N174</f>
        <v>指法律诉讼程序中，提供诉讼信息、诉讼建议、诉讼策划、诉讼顾问等服务的活动。</v>
      </c>
      <c r="E174" s="123" t="str">
        <f>产品服务物料清单!O174</f>
        <v>A</v>
      </c>
      <c r="F174" s="83" t="str">
        <f>产品服务物料清单!P174</f>
        <v>D0</v>
      </c>
      <c r="G174" s="83" t="str">
        <f>产品服务物料清单!U174</f>
        <v>FW</v>
      </c>
      <c r="H174" s="123" t="str">
        <f>产品服务物料清单!V174</f>
        <v>5101037000</v>
      </c>
      <c r="I174" s="83" t="str">
        <f>产品服务物料清单!X174</f>
        <v>×</v>
      </c>
      <c r="J174" s="83" t="str">
        <f>产品服务物料清单!Y174</f>
        <v>×</v>
      </c>
      <c r="K174" s="83" t="str">
        <f>产品服务物料清单!Z174</f>
        <v>×</v>
      </c>
      <c r="L174" s="83" t="str">
        <f>产品服务物料清单!AA174</f>
        <v>×</v>
      </c>
      <c r="M174" s="24">
        <f>产品服务物料清单!AB174</f>
        <v>0</v>
      </c>
      <c r="N174" s="24">
        <f>产品服务物料清单!AC174</f>
        <v>0</v>
      </c>
      <c r="O174" s="83">
        <f>产品服务物料清单!AD174</f>
        <v>0</v>
      </c>
      <c r="P174" s="83">
        <f>产品服务物料清单!AE174</f>
        <v>0</v>
      </c>
      <c r="Q174" s="20" t="str">
        <f>产品服务物料清单!B174</f>
        <v>DD</v>
      </c>
      <c r="R174" s="20" t="str">
        <f>产品服务物料清单!A174</f>
        <v>服务采购合同</v>
      </c>
      <c r="S174" s="20" t="str">
        <f>产品服务物料清单!C174</f>
        <v>A:成本中心类业务</v>
      </c>
      <c r="T174" s="21">
        <f>产品服务物料清单!F174</f>
        <v>10</v>
      </c>
      <c r="U174" s="20" t="str">
        <f>产品服务物料清单!E174</f>
        <v>鉴证咨询服务</v>
      </c>
      <c r="V174" s="22">
        <f>产品服务物料清单!H174</f>
        <v>3</v>
      </c>
      <c r="W174" s="20" t="str">
        <f>产品服务物料清单!G174</f>
        <v>咨询服务</v>
      </c>
      <c r="X174" s="20" t="str">
        <f>产品服务物料清单!I174</f>
        <v>09</v>
      </c>
      <c r="Y174" s="20" t="str">
        <f>产品服务物料清单!AQ174</f>
        <v>E:其他</v>
      </c>
      <c r="Z174" s="20" t="str">
        <f>产品服务物料清单!K174</f>
        <v>成本中心-诉讼服务</v>
      </c>
      <c r="AA174" s="24">
        <f>产品服务物料清单!Q174</f>
        <v>0.06</v>
      </c>
      <c r="AB174" s="83" t="str">
        <f>产品服务物料清单!R174</f>
        <v>其他</v>
      </c>
      <c r="AC174" s="83" t="str">
        <f>产品服务物料清单!S174</f>
        <v>不缴纳印花税</v>
      </c>
    </row>
    <row r="175" spans="1:29" ht="14.1" customHeight="1" x14ac:dyDescent="0.3">
      <c r="A175" s="83" t="str">
        <f>产品服务物料清单!J175</f>
        <v>DDA10310</v>
      </c>
      <c r="B175" s="24" t="str">
        <f>产品服务物料清单!L175</f>
        <v>PC</v>
      </c>
      <c r="C175" s="83">
        <f>产品服务物料清单!M175</f>
        <v>1</v>
      </c>
      <c r="D175" s="24" t="str">
        <f>产品服务物料清单!N175</f>
        <v>国内销售业务的翻译服务</v>
      </c>
      <c r="E175" s="123" t="str">
        <f>产品服务物料清单!O175</f>
        <v>A</v>
      </c>
      <c r="F175" s="83" t="str">
        <f>产品服务物料清单!P175</f>
        <v>D0</v>
      </c>
      <c r="G175" s="83" t="str">
        <f>产品服务物料清单!U175</f>
        <v>FW</v>
      </c>
      <c r="H175" s="123" t="str">
        <f>产品服务物料清单!V175</f>
        <v>5101011000</v>
      </c>
      <c r="I175" s="83" t="str">
        <f>产品服务物料清单!X175</f>
        <v>×</v>
      </c>
      <c r="J175" s="83" t="str">
        <f>产品服务物料清单!Y175</f>
        <v>×</v>
      </c>
      <c r="K175" s="83" t="str">
        <f>产品服务物料清单!Z175</f>
        <v>×</v>
      </c>
      <c r="L175" s="83" t="str">
        <f>产品服务物料清单!AA175</f>
        <v>×</v>
      </c>
      <c r="M175" s="83">
        <f>产品服务物料清单!AB175</f>
        <v>0</v>
      </c>
      <c r="N175" s="83">
        <f>产品服务物料清单!AC175</f>
        <v>0</v>
      </c>
      <c r="O175" s="83">
        <f>产品服务物料清单!AD175</f>
        <v>0</v>
      </c>
      <c r="P175" s="83">
        <f>产品服务物料清单!AE175</f>
        <v>0</v>
      </c>
      <c r="Q175" s="20" t="str">
        <f>产品服务物料清单!B175</f>
        <v>DD</v>
      </c>
      <c r="R175" s="20" t="str">
        <f>产品服务物料清单!A175</f>
        <v>服务采购合同</v>
      </c>
      <c r="S175" s="20" t="str">
        <f>产品服务物料清单!C175</f>
        <v>A:成本中心类业务</v>
      </c>
      <c r="T175" s="21">
        <f>产品服务物料清单!F175</f>
        <v>10</v>
      </c>
      <c r="U175" s="20" t="str">
        <f>产品服务物料清单!E175</f>
        <v>鉴证咨询服务</v>
      </c>
      <c r="V175" s="22">
        <f>产品服务物料清单!H175</f>
        <v>3</v>
      </c>
      <c r="W175" s="20" t="str">
        <f>产品服务物料清单!G175</f>
        <v>咨询服务</v>
      </c>
      <c r="X175" s="20" t="str">
        <f>产品服务物料清单!I175</f>
        <v>10</v>
      </c>
      <c r="Y175" s="20" t="str">
        <f>产品服务物料清单!AQ175</f>
        <v>E:其他</v>
      </c>
      <c r="Z175" s="20" t="str">
        <f>产品服务物料清单!K175</f>
        <v>成本中心-国内销售翻译</v>
      </c>
      <c r="AA175" s="24">
        <f>产品服务物料清单!Q175</f>
        <v>0.06</v>
      </c>
      <c r="AB175" s="83" t="str">
        <f>产品服务物料清单!R175</f>
        <v>其他</v>
      </c>
      <c r="AC175" s="83" t="str">
        <f>产品服务物料清单!S175</f>
        <v>不缴纳印花税</v>
      </c>
    </row>
    <row r="176" spans="1:29" ht="14.1" customHeight="1" x14ac:dyDescent="0.3">
      <c r="A176" s="83" t="str">
        <f>产品服务物料清单!J176</f>
        <v>DDA10311</v>
      </c>
      <c r="B176" s="24" t="str">
        <f>产品服务物料清单!L176</f>
        <v>PC</v>
      </c>
      <c r="C176" s="83">
        <f>产品服务物料清单!M176</f>
        <v>1</v>
      </c>
      <c r="D176" s="24" t="str">
        <f>产品服务物料清单!N176</f>
        <v>指提供人力资源管理等方面的信息、建议、策划、顾问等服务的活动。</v>
      </c>
      <c r="E176" s="123" t="str">
        <f>产品服务物料清单!O176</f>
        <v>A</v>
      </c>
      <c r="F176" s="83" t="str">
        <f>产品服务物料清单!P176</f>
        <v>D0</v>
      </c>
      <c r="G176" s="83" t="str">
        <f>产品服务物料清单!U176</f>
        <v>FW</v>
      </c>
      <c r="H176" s="123" t="str">
        <f>产品服务物料清单!V176</f>
        <v>5101030000</v>
      </c>
      <c r="I176" s="83">
        <f>产品服务物料清单!X176</f>
        <v>0</v>
      </c>
      <c r="J176" s="83">
        <f>产品服务物料清单!Y176</f>
        <v>0</v>
      </c>
      <c r="K176" s="83">
        <f>产品服务物料清单!Z176</f>
        <v>0</v>
      </c>
      <c r="L176" s="83">
        <f>产品服务物料清单!AA176</f>
        <v>0</v>
      </c>
      <c r="M176" s="24">
        <f>产品服务物料清单!AB176</f>
        <v>0</v>
      </c>
      <c r="N176" s="24">
        <f>产品服务物料清单!AC176</f>
        <v>0</v>
      </c>
      <c r="O176" s="83">
        <f>产品服务物料清单!AD176</f>
        <v>0</v>
      </c>
      <c r="P176" s="83">
        <f>产品服务物料清单!AE176</f>
        <v>0</v>
      </c>
      <c r="Q176" s="20" t="str">
        <f>产品服务物料清单!B176</f>
        <v>DD</v>
      </c>
      <c r="R176" s="20" t="str">
        <f>产品服务物料清单!A176</f>
        <v>服务采购合同</v>
      </c>
      <c r="S176" s="20" t="str">
        <f>产品服务物料清单!C176</f>
        <v>A:成本中心类业务</v>
      </c>
      <c r="T176" s="21">
        <f>产品服务物料清单!F176</f>
        <v>10</v>
      </c>
      <c r="U176" s="20" t="str">
        <f>产品服务物料清单!E176</f>
        <v>鉴证咨询服务</v>
      </c>
      <c r="V176" s="22">
        <f>产品服务物料清单!H176</f>
        <v>3</v>
      </c>
      <c r="W176" s="20" t="str">
        <f>产品服务物料清单!G176</f>
        <v>咨询服务</v>
      </c>
      <c r="X176" s="20" t="str">
        <f>产品服务物料清单!I176</f>
        <v>11</v>
      </c>
      <c r="Y176" s="20" t="str">
        <f>产品服务物料清单!AQ176</f>
        <v>D:党工团办综合</v>
      </c>
      <c r="Z176" s="20" t="str">
        <f>产品服务物料清单!K176</f>
        <v>成本中心-人力咨询费</v>
      </c>
      <c r="AA176" s="24">
        <f>产品服务物料清单!Q176</f>
        <v>0.06</v>
      </c>
      <c r="AB176" s="83" t="str">
        <f>产品服务物料清单!R176</f>
        <v>其他</v>
      </c>
      <c r="AC176" s="83" t="str">
        <f>产品服务物料清单!S176</f>
        <v>不缴纳印花税</v>
      </c>
    </row>
    <row r="177" spans="1:29" ht="14.1" customHeight="1" x14ac:dyDescent="0.3">
      <c r="A177" s="83" t="str">
        <f>产品服务物料清单!J177</f>
        <v>DDA10312</v>
      </c>
      <c r="B177" s="24" t="str">
        <f>产品服务物料清单!L177</f>
        <v>PC</v>
      </c>
      <c r="C177" s="83">
        <f>产品服务物料清单!M177</f>
        <v>1</v>
      </c>
      <c r="D177" s="24" t="str">
        <f>产品服务物料清单!N177</f>
        <v>指提供高新企业等方面的信息、建议、策划、顾问等服务的活动。</v>
      </c>
      <c r="E177" s="123" t="str">
        <f>产品服务物料清单!O177</f>
        <v>A</v>
      </c>
      <c r="F177" s="83" t="str">
        <f>产品服务物料清单!P177</f>
        <v>D0</v>
      </c>
      <c r="G177" s="83" t="str">
        <f>产品服务物料清单!U177</f>
        <v>FW</v>
      </c>
      <c r="H177" s="83" t="str">
        <f>产品服务物料清单!V177</f>
        <v>5101030000</v>
      </c>
      <c r="I177" s="83" t="str">
        <f>产品服务物料清单!X177</f>
        <v>×</v>
      </c>
      <c r="J177" s="83" t="str">
        <f>产品服务物料清单!Y177</f>
        <v>×</v>
      </c>
      <c r="K177" s="83" t="str">
        <f>产品服务物料清单!Z177</f>
        <v>×</v>
      </c>
      <c r="L177" s="83" t="str">
        <f>产品服务物料清单!AA177</f>
        <v>×</v>
      </c>
      <c r="M177" s="83">
        <f>产品服务物料清单!AB177</f>
        <v>0</v>
      </c>
      <c r="N177" s="83">
        <f>产品服务物料清单!AC177</f>
        <v>0</v>
      </c>
      <c r="O177" s="83">
        <f>产品服务物料清单!AD177</f>
        <v>0</v>
      </c>
      <c r="P177" s="83">
        <f>产品服务物料清单!AE177</f>
        <v>0</v>
      </c>
      <c r="Q177" s="20" t="str">
        <f>产品服务物料清单!B177</f>
        <v>DD</v>
      </c>
      <c r="R177" s="20" t="str">
        <f>产品服务物料清单!A177</f>
        <v>服务采购合同</v>
      </c>
      <c r="S177" s="20" t="str">
        <f>产品服务物料清单!C177</f>
        <v>A:成本中心类业务</v>
      </c>
      <c r="T177" s="21">
        <f>产品服务物料清单!F177</f>
        <v>10</v>
      </c>
      <c r="U177" s="20" t="str">
        <f>产品服务物料清单!E177</f>
        <v>鉴证咨询服务</v>
      </c>
      <c r="V177" s="22">
        <f>产品服务物料清单!H177</f>
        <v>3</v>
      </c>
      <c r="W177" s="20" t="str">
        <f>产品服务物料清单!G177</f>
        <v>咨询服务</v>
      </c>
      <c r="X177" s="20" t="str">
        <f>产品服务物料清单!I177</f>
        <v>12</v>
      </c>
      <c r="Y177" s="20" t="str">
        <f>产品服务物料清单!AQ177</f>
        <v>E:其他</v>
      </c>
      <c r="Z177" s="20" t="str">
        <f>产品服务物料清单!K177</f>
        <v>成本中心-高新技术企业辅导</v>
      </c>
      <c r="AA177" s="24">
        <f>产品服务物料清单!Q177</f>
        <v>0.06</v>
      </c>
      <c r="AB177" s="83" t="str">
        <f>产品服务物料清单!R177</f>
        <v>其他</v>
      </c>
      <c r="AC177" s="83" t="str">
        <f>产品服务物料清单!S177</f>
        <v>不缴纳印花税</v>
      </c>
    </row>
    <row r="178" spans="1:29" ht="14.1" customHeight="1" x14ac:dyDescent="0.3">
      <c r="A178" s="83" t="str">
        <f>产品服务物料清单!J178</f>
        <v>DDA10313</v>
      </c>
      <c r="B178" s="24" t="str">
        <f>产品服务物料清单!L178</f>
        <v>PC</v>
      </c>
      <c r="C178" s="83">
        <f>产品服务物料清单!M178</f>
        <v>1</v>
      </c>
      <c r="D178" s="83" t="str">
        <f>产品服务物料清单!N178</f>
        <v>指党组织、团组织、工会组织相关的咨询服务</v>
      </c>
      <c r="E178" s="83" t="str">
        <f>产品服务物料清单!O178</f>
        <v>A</v>
      </c>
      <c r="F178" s="83" t="str">
        <f>产品服务物料清单!P178</f>
        <v>D0</v>
      </c>
      <c r="G178" s="83" t="str">
        <f>产品服务物料清单!U178</f>
        <v>FW</v>
      </c>
      <c r="H178" s="83" t="str">
        <f>产品服务物料清单!V178</f>
        <v>5101030000</v>
      </c>
      <c r="I178" s="83" t="str">
        <f>产品服务物料清单!X178</f>
        <v>×</v>
      </c>
      <c r="J178" s="83" t="str">
        <f>产品服务物料清单!Y178</f>
        <v>×</v>
      </c>
      <c r="K178" s="83" t="str">
        <f>产品服务物料清单!Z178</f>
        <v>×</v>
      </c>
      <c r="L178" s="83" t="str">
        <f>产品服务物料清单!AA178</f>
        <v>×</v>
      </c>
      <c r="M178" s="83">
        <f>产品服务物料清单!AB178</f>
        <v>0</v>
      </c>
      <c r="N178" s="83">
        <f>产品服务物料清单!AC178</f>
        <v>0</v>
      </c>
      <c r="O178" s="83">
        <f>产品服务物料清单!AD178</f>
        <v>0</v>
      </c>
      <c r="P178" s="83">
        <f>产品服务物料清单!AE178</f>
        <v>0</v>
      </c>
      <c r="Q178" s="20" t="str">
        <f>产品服务物料清单!B178</f>
        <v>DD</v>
      </c>
      <c r="R178" s="20" t="str">
        <f>产品服务物料清单!A178</f>
        <v>服务采购合同</v>
      </c>
      <c r="S178" s="20" t="str">
        <f>产品服务物料清单!C178</f>
        <v>A:成本中心类业务</v>
      </c>
      <c r="T178" s="21">
        <f>产品服务物料清单!F178</f>
        <v>10</v>
      </c>
      <c r="U178" s="20" t="str">
        <f>产品服务物料清单!E178</f>
        <v>鉴证咨询服务</v>
      </c>
      <c r="V178" s="22">
        <f>产品服务物料清单!H178</f>
        <v>3</v>
      </c>
      <c r="W178" s="20" t="str">
        <f>产品服务物料清单!G178</f>
        <v>咨询服务</v>
      </c>
      <c r="X178" s="20" t="str">
        <f>产品服务物料清单!I178</f>
        <v>13</v>
      </c>
      <c r="Y178" s="20" t="str">
        <f>产品服务物料清单!AQ178</f>
        <v>D:党工团办综合</v>
      </c>
      <c r="Z178" s="20" t="str">
        <f>产品服务物料清单!K178</f>
        <v>成本中心-党工团项目咨询</v>
      </c>
      <c r="AA178" s="24">
        <f>产品服务物料清单!Q178</f>
        <v>0.06</v>
      </c>
      <c r="AB178" s="83" t="str">
        <f>产品服务物料清单!R178</f>
        <v>其他</v>
      </c>
      <c r="AC178" s="83" t="str">
        <f>产品服务物料清单!S178</f>
        <v>不缴纳印花税</v>
      </c>
    </row>
    <row r="179" spans="1:29" ht="14.1" customHeight="1" x14ac:dyDescent="0.3">
      <c r="A179" s="83" t="str">
        <f>产品服务物料清单!J179</f>
        <v>DDA10314</v>
      </c>
      <c r="B179" s="24" t="str">
        <f>产品服务物料清单!L179</f>
        <v>PC</v>
      </c>
      <c r="C179" s="83">
        <f>产品服务物料清单!M179</f>
        <v>1</v>
      </c>
      <c r="D179" s="24" t="str">
        <f>产品服务物料清单!N179</f>
        <v>销售业务的翻译服务</v>
      </c>
      <c r="E179" s="123" t="str">
        <f>产品服务物料清单!O179</f>
        <v>A</v>
      </c>
      <c r="F179" s="83" t="str">
        <f>产品服务物料清单!P179</f>
        <v>D0</v>
      </c>
      <c r="G179" s="83" t="str">
        <f>产品服务物料清单!U179</f>
        <v>FW</v>
      </c>
      <c r="H179" s="123" t="str">
        <f>产品服务物料清单!V179</f>
        <v>5101011000</v>
      </c>
      <c r="I179" s="83" t="str">
        <f>产品服务物料清单!X179</f>
        <v>×</v>
      </c>
      <c r="J179" s="83" t="str">
        <f>产品服务物料清单!Y179</f>
        <v>×</v>
      </c>
      <c r="K179" s="83" t="str">
        <f>产品服务物料清单!Z179</f>
        <v>×</v>
      </c>
      <c r="L179" s="83" t="str">
        <f>产品服务物料清单!AA179</f>
        <v>×</v>
      </c>
      <c r="M179" s="24">
        <f>产品服务物料清单!AB179</f>
        <v>0</v>
      </c>
      <c r="N179" s="24">
        <f>产品服务物料清单!AC179</f>
        <v>0</v>
      </c>
      <c r="O179" s="83">
        <f>产品服务物料清单!AD179</f>
        <v>0</v>
      </c>
      <c r="P179" s="83">
        <f>产品服务物料清单!AE179</f>
        <v>0</v>
      </c>
      <c r="Q179" s="20" t="str">
        <f>产品服务物料清单!B179</f>
        <v>DD</v>
      </c>
      <c r="R179" s="20" t="str">
        <f>产品服务物料清单!A179</f>
        <v>服务采购合同</v>
      </c>
      <c r="S179" s="20" t="str">
        <f>产品服务物料清单!C179</f>
        <v>A:成本中心类业务</v>
      </c>
      <c r="T179" s="21">
        <f>产品服务物料清单!F179</f>
        <v>10</v>
      </c>
      <c r="U179" s="20" t="str">
        <f>产品服务物料清单!E179</f>
        <v>鉴证咨询服务</v>
      </c>
      <c r="V179" s="22">
        <f>产品服务物料清单!H179</f>
        <v>3</v>
      </c>
      <c r="W179" s="20" t="str">
        <f>产品服务物料清单!G179</f>
        <v>咨询服务</v>
      </c>
      <c r="X179" s="20" t="str">
        <f>产品服务物料清单!I179</f>
        <v>14</v>
      </c>
      <c r="Y179" s="20" t="str">
        <f>产品服务物料清单!AQ179</f>
        <v>E:其他</v>
      </c>
      <c r="Z179" s="20" t="str">
        <f>产品服务物料清单!K179</f>
        <v>成本中心-翻译(安环体系)</v>
      </c>
      <c r="AA179" s="24">
        <f>产品服务物料清单!Q179</f>
        <v>0.06</v>
      </c>
      <c r="AB179" s="83" t="str">
        <f>产品服务物料清单!R179</f>
        <v>其他</v>
      </c>
      <c r="AC179" s="83" t="str">
        <f>产品服务物料清单!S179</f>
        <v>不缴纳印花税</v>
      </c>
    </row>
    <row r="180" spans="1:29" ht="14.1" customHeight="1" x14ac:dyDescent="0.3">
      <c r="A180" s="83" t="str">
        <f>产品服务物料清单!J180</f>
        <v>DDA10315</v>
      </c>
      <c r="B180" s="83" t="str">
        <f>产品服务物料清单!L180</f>
        <v>PC</v>
      </c>
      <c r="C180" s="83">
        <f>产品服务物料清单!M180</f>
        <v>1</v>
      </c>
      <c r="D180" s="83" t="str">
        <f>产品服务物料清单!N180</f>
        <v>指提供投资项目相关的项目结算、项目造价等服务的活动。</v>
      </c>
      <c r="E180" s="123" t="str">
        <f>产品服务物料清单!O180</f>
        <v>A</v>
      </c>
      <c r="F180" s="83" t="str">
        <f>产品服务物料清单!P180</f>
        <v>D0</v>
      </c>
      <c r="G180" s="83" t="str">
        <f>产品服务物料清单!U180</f>
        <v>FW</v>
      </c>
      <c r="H180" s="123" t="str">
        <f>产品服务物料清单!V180</f>
        <v>5101030000</v>
      </c>
      <c r="I180" s="83" t="str">
        <f>产品服务物料清单!X180</f>
        <v>×</v>
      </c>
      <c r="J180" s="83" t="str">
        <f>产品服务物料清单!Y180</f>
        <v>×</v>
      </c>
      <c r="K180" s="83" t="str">
        <f>产品服务物料清单!Z180</f>
        <v>×</v>
      </c>
      <c r="L180" s="83" t="str">
        <f>产品服务物料清单!AA180</f>
        <v>×</v>
      </c>
      <c r="M180" s="24">
        <f>产品服务物料清单!AB180</f>
        <v>0</v>
      </c>
      <c r="N180" s="24">
        <f>产品服务物料清单!AC180</f>
        <v>0</v>
      </c>
      <c r="O180" s="83">
        <f>产品服务物料清单!AD180</f>
        <v>0</v>
      </c>
      <c r="P180" s="83">
        <f>产品服务物料清单!AE180</f>
        <v>0</v>
      </c>
      <c r="Q180" s="20" t="str">
        <f>产品服务物料清单!B180</f>
        <v>DD</v>
      </c>
      <c r="R180" s="20" t="str">
        <f>产品服务物料清单!A180</f>
        <v>服务采购合同</v>
      </c>
      <c r="S180" s="20" t="str">
        <f>产品服务物料清单!C180</f>
        <v>A:成本中心类业务</v>
      </c>
      <c r="T180" s="21">
        <f>产品服务物料清单!F180</f>
        <v>10</v>
      </c>
      <c r="U180" s="20" t="str">
        <f>产品服务物料清单!E180</f>
        <v>鉴证咨询服务</v>
      </c>
      <c r="V180" s="22">
        <f>产品服务物料清单!H180</f>
        <v>3</v>
      </c>
      <c r="W180" s="20" t="str">
        <f>产品服务物料清单!G180</f>
        <v>咨询服务</v>
      </c>
      <c r="X180" s="20" t="str">
        <f>产品服务物料清单!I180</f>
        <v>15</v>
      </c>
      <c r="Y180" s="20" t="str">
        <f>产品服务物料清单!AQ180</f>
        <v>E:其他</v>
      </c>
      <c r="Z180" s="20" t="str">
        <f>产品服务物料清单!K180</f>
        <v>成本中心-投资项目咨询</v>
      </c>
      <c r="AA180" s="24">
        <f>产品服务物料清单!Q180</f>
        <v>0.06</v>
      </c>
      <c r="AB180" s="83" t="str">
        <f>产品服务物料清单!R180</f>
        <v>其他</v>
      </c>
      <c r="AC180" s="123" t="str">
        <f>产品服务物料清单!S180</f>
        <v>不缴纳印花税</v>
      </c>
    </row>
    <row r="181" spans="1:29" ht="14.1" customHeight="1" x14ac:dyDescent="0.3">
      <c r="A181" s="83" t="str">
        <f>产品服务物料清单!J181</f>
        <v>DDA10316</v>
      </c>
      <c r="B181" s="83" t="str">
        <f>产品服务物料清单!L181</f>
        <v>PC</v>
      </c>
      <c r="C181" s="83">
        <f>产品服务物料清单!M181</f>
        <v>1</v>
      </c>
      <c r="D181" s="83" t="str">
        <f>产品服务物料清单!N181</f>
        <v>售后服务部门业务咨询业务。</v>
      </c>
      <c r="E181" s="123" t="str">
        <f>产品服务物料清单!O181</f>
        <v>A</v>
      </c>
      <c r="F181" s="83" t="str">
        <f>产品服务物料清单!P181</f>
        <v>D0</v>
      </c>
      <c r="G181" s="83" t="str">
        <f>产品服务物料清单!U181</f>
        <v>FW</v>
      </c>
      <c r="H181" s="123" t="str">
        <f>产品服务物料清单!V181</f>
        <v>5101030000</v>
      </c>
      <c r="I181" s="83" t="str">
        <f>产品服务物料清单!X181</f>
        <v>×</v>
      </c>
      <c r="J181" s="83" t="str">
        <f>产品服务物料清单!Y181</f>
        <v>×</v>
      </c>
      <c r="K181" s="83" t="str">
        <f>产品服务物料清单!Z181</f>
        <v>×</v>
      </c>
      <c r="L181" s="83" t="str">
        <f>产品服务物料清单!AA181</f>
        <v>×</v>
      </c>
      <c r="M181" s="24">
        <f>产品服务物料清单!AB181</f>
        <v>0</v>
      </c>
      <c r="N181" s="24">
        <f>产品服务物料清单!AC181</f>
        <v>0</v>
      </c>
      <c r="O181" s="83">
        <f>产品服务物料清单!AD181</f>
        <v>0</v>
      </c>
      <c r="P181" s="83">
        <f>产品服务物料清单!AE181</f>
        <v>0</v>
      </c>
      <c r="Q181" s="20" t="str">
        <f>产品服务物料清单!B181</f>
        <v>DD</v>
      </c>
      <c r="R181" s="20" t="str">
        <f>产品服务物料清单!A181</f>
        <v>服务采购合同</v>
      </c>
      <c r="S181" s="20" t="str">
        <f>产品服务物料清单!C181</f>
        <v>A:成本中心类业务</v>
      </c>
      <c r="T181" s="21">
        <f>产品服务物料清单!F181</f>
        <v>10</v>
      </c>
      <c r="U181" s="20" t="str">
        <f>产品服务物料清单!E181</f>
        <v>鉴证咨询服务</v>
      </c>
      <c r="V181" s="22">
        <f>产品服务物料清单!H181</f>
        <v>3</v>
      </c>
      <c r="W181" s="20" t="str">
        <f>产品服务物料清单!G181</f>
        <v>咨询服务</v>
      </c>
      <c r="X181" s="20" t="str">
        <f>产品服务物料清单!I181</f>
        <v>16</v>
      </c>
      <c r="Y181" s="20" t="str">
        <f>产品服务物料清单!AQ181</f>
        <v>C:售后服务类</v>
      </c>
      <c r="Z181" s="20" t="str">
        <f>产品服务物料清单!K181</f>
        <v>成本中心-售后服务咨询</v>
      </c>
      <c r="AA181" s="24">
        <f>产品服务物料清单!Q181</f>
        <v>0.06</v>
      </c>
      <c r="AB181" s="83" t="str">
        <f>产品服务物料清单!R181</f>
        <v>其他</v>
      </c>
      <c r="AC181" s="123" t="str">
        <f>产品服务物料清单!S181</f>
        <v>不缴纳印花税</v>
      </c>
    </row>
    <row r="182" spans="1:29" ht="14.1" customHeight="1" x14ac:dyDescent="0.3">
      <c r="A182" s="83" t="str">
        <f>产品服务物料清单!J182</f>
        <v>DDA10317</v>
      </c>
      <c r="B182" s="83" t="str">
        <f>产品服务物料清单!L182</f>
        <v>PC</v>
      </c>
      <c r="C182" s="83">
        <f>产品服务物料清单!M182</f>
        <v>1</v>
      </c>
      <c r="D182" s="83" t="str">
        <f>产品服务物料清单!N182</f>
        <v>国际业务的翻译服务</v>
      </c>
      <c r="E182" s="123" t="str">
        <f>产品服务物料清单!O182</f>
        <v>A</v>
      </c>
      <c r="F182" s="83" t="str">
        <f>产品服务物料清单!P182</f>
        <v>D0</v>
      </c>
      <c r="G182" s="83" t="str">
        <f>产品服务物料清单!U182</f>
        <v>FW</v>
      </c>
      <c r="H182" s="123">
        <f>产品服务物料清单!V182</f>
        <v>5101011000</v>
      </c>
      <c r="I182" s="83" t="str">
        <f>产品服务物料清单!X182</f>
        <v>×</v>
      </c>
      <c r="J182" s="83" t="str">
        <f>产品服务物料清单!Y182</f>
        <v>×</v>
      </c>
      <c r="K182" s="83" t="str">
        <f>产品服务物料清单!Z182</f>
        <v>×</v>
      </c>
      <c r="L182" s="83" t="str">
        <f>产品服务物料清单!AA182</f>
        <v>×</v>
      </c>
      <c r="M182" s="24">
        <f>产品服务物料清单!AB182</f>
        <v>0</v>
      </c>
      <c r="N182" s="24">
        <f>产品服务物料清单!AC182</f>
        <v>0</v>
      </c>
      <c r="O182" s="83">
        <f>产品服务物料清单!AD182</f>
        <v>0</v>
      </c>
      <c r="P182" s="83">
        <f>产品服务物料清单!AE182</f>
        <v>0</v>
      </c>
      <c r="Q182" s="20" t="str">
        <f>产品服务物料清单!B182</f>
        <v>DD</v>
      </c>
      <c r="R182" s="20" t="str">
        <f>产品服务物料清单!A182</f>
        <v>服务采购合同</v>
      </c>
      <c r="S182" s="20" t="str">
        <f>产品服务物料清单!C182</f>
        <v>A:成本中心类业务</v>
      </c>
      <c r="T182" s="21">
        <f>产品服务物料清单!F182</f>
        <v>10</v>
      </c>
      <c r="U182" s="20" t="str">
        <f>产品服务物料清单!E182</f>
        <v>鉴证咨询服务</v>
      </c>
      <c r="V182" s="22">
        <f>产品服务物料清单!H182</f>
        <v>3</v>
      </c>
      <c r="W182" s="20" t="str">
        <f>产品服务物料清单!G182</f>
        <v>咨询服务</v>
      </c>
      <c r="X182" s="20" t="str">
        <f>产品服务物料清单!I182</f>
        <v>17</v>
      </c>
      <c r="Y182" s="20" t="str">
        <f>产品服务物料清单!AQ182</f>
        <v>E:其他</v>
      </c>
      <c r="Z182" s="20" t="str">
        <f>产品服务物料清单!K182</f>
        <v>成本中心-国际业务翻译</v>
      </c>
      <c r="AA182" s="24">
        <f>产品服务物料清单!Q182</f>
        <v>0.06</v>
      </c>
      <c r="AB182" s="83" t="str">
        <f>产品服务物料清单!R182</f>
        <v>其他</v>
      </c>
      <c r="AC182" s="123" t="str">
        <f>产品服务物料清单!S182</f>
        <v>不缴纳印花税</v>
      </c>
    </row>
    <row r="183" spans="1:29" ht="14.1" customHeight="1" x14ac:dyDescent="0.3">
      <c r="A183" s="83" t="str">
        <f>产品服务物料清单!J183</f>
        <v>DDA10318</v>
      </c>
      <c r="B183" s="83" t="str">
        <f>产品服务物料清单!L183</f>
        <v>PC</v>
      </c>
      <c r="C183" s="83">
        <f>产品服务物料清单!M183</f>
        <v>1</v>
      </c>
      <c r="D183" s="83" t="str">
        <f>产品服务物料清单!N183</f>
        <v>涉及国际业务的市场调查的业务。</v>
      </c>
      <c r="E183" s="123" t="str">
        <f>产品服务物料清单!O183</f>
        <v>A</v>
      </c>
      <c r="F183" s="83" t="str">
        <f>产品服务物料清单!P183</f>
        <v>D0</v>
      </c>
      <c r="G183" s="83" t="str">
        <f>产品服务物料清单!U183</f>
        <v>FW</v>
      </c>
      <c r="H183" s="123">
        <f>产品服务物料清单!V183</f>
        <v>5101030000</v>
      </c>
      <c r="I183" s="83" t="str">
        <f>产品服务物料清单!X183</f>
        <v>×</v>
      </c>
      <c r="J183" s="83" t="str">
        <f>产品服务物料清单!Y183</f>
        <v>×</v>
      </c>
      <c r="K183" s="83" t="str">
        <f>产品服务物料清单!Z183</f>
        <v>×</v>
      </c>
      <c r="L183" s="83" t="str">
        <f>产品服务物料清单!AA183</f>
        <v>×</v>
      </c>
      <c r="M183" s="24">
        <f>产品服务物料清单!AB183</f>
        <v>0</v>
      </c>
      <c r="N183" s="24">
        <f>产品服务物料清单!AC183</f>
        <v>0</v>
      </c>
      <c r="O183" s="83">
        <f>产品服务物料清单!AD183</f>
        <v>0</v>
      </c>
      <c r="P183" s="83">
        <f>产品服务物料清单!AE183</f>
        <v>0</v>
      </c>
      <c r="Q183" s="20" t="str">
        <f>产品服务物料清单!B183</f>
        <v>DD</v>
      </c>
      <c r="R183" s="20" t="str">
        <f>产品服务物料清单!A183</f>
        <v>服务采购合同</v>
      </c>
      <c r="S183" s="20" t="str">
        <f>产品服务物料清单!C183</f>
        <v>A:成本中心类业务</v>
      </c>
      <c r="T183" s="21">
        <f>产品服务物料清单!F183</f>
        <v>10</v>
      </c>
      <c r="U183" s="20" t="str">
        <f>产品服务物料清单!E183</f>
        <v>鉴证咨询服务</v>
      </c>
      <c r="V183" s="22">
        <f>产品服务物料清单!H183</f>
        <v>3</v>
      </c>
      <c r="W183" s="20" t="str">
        <f>产品服务物料清单!G183</f>
        <v>咨询服务</v>
      </c>
      <c r="X183" s="20" t="str">
        <f>产品服务物料清单!I183</f>
        <v>18</v>
      </c>
      <c r="Y183" s="20" t="str">
        <f>产品服务物料清单!AQ183</f>
        <v>E:其他</v>
      </c>
      <c r="Z183" s="20" t="str">
        <f>产品服务物料清单!K183</f>
        <v>成本中心-国际业务市场调查</v>
      </c>
      <c r="AA183" s="24">
        <f>产品服务物料清单!Q183</f>
        <v>0.06</v>
      </c>
      <c r="AB183" s="83" t="str">
        <f>产品服务物料清单!R183</f>
        <v>其他</v>
      </c>
      <c r="AC183" s="123" t="str">
        <f>产品服务物料清单!S183</f>
        <v>不缴纳印花税</v>
      </c>
    </row>
    <row r="184" spans="1:29" ht="14.1" customHeight="1" x14ac:dyDescent="0.3">
      <c r="A184" s="83" t="str">
        <f>产品服务物料清单!J184</f>
        <v>DDA10319</v>
      </c>
      <c r="B184" s="83" t="str">
        <f>产品服务物料清单!L184</f>
        <v>PC</v>
      </c>
      <c r="C184" s="83">
        <f>产品服务物料清单!M184</f>
        <v>1</v>
      </c>
      <c r="D184" s="83" t="str">
        <f>产品服务物料清单!N184</f>
        <v>指提供国际业务的企业管理等方面的信息、建议、策划、顾问等服务的活动。</v>
      </c>
      <c r="E184" s="123" t="str">
        <f>产品服务物料清单!O184</f>
        <v>A</v>
      </c>
      <c r="F184" s="83" t="str">
        <f>产品服务物料清单!P184</f>
        <v>D0</v>
      </c>
      <c r="G184" s="83" t="str">
        <f>产品服务物料清单!U184</f>
        <v>FW</v>
      </c>
      <c r="H184" s="83">
        <f>产品服务物料清单!V184</f>
        <v>5101030000</v>
      </c>
      <c r="I184" s="83" t="str">
        <f>产品服务物料清单!X184</f>
        <v>×</v>
      </c>
      <c r="J184" s="83" t="str">
        <f>产品服务物料清单!Y184</f>
        <v>×</v>
      </c>
      <c r="K184" s="83" t="str">
        <f>产品服务物料清单!Z184</f>
        <v>×</v>
      </c>
      <c r="L184" s="83" t="str">
        <f>产品服务物料清单!AA184</f>
        <v>×</v>
      </c>
      <c r="M184" s="83">
        <f>产品服务物料清单!AB184</f>
        <v>0</v>
      </c>
      <c r="N184" s="83">
        <f>产品服务物料清单!AC184</f>
        <v>0</v>
      </c>
      <c r="O184" s="83">
        <f>产品服务物料清单!AD184</f>
        <v>0</v>
      </c>
      <c r="P184" s="83">
        <f>产品服务物料清单!AE184</f>
        <v>0</v>
      </c>
      <c r="Q184" s="20" t="str">
        <f>产品服务物料清单!B184</f>
        <v>DD</v>
      </c>
      <c r="R184" s="20" t="str">
        <f>产品服务物料清单!A184</f>
        <v>服务采购合同</v>
      </c>
      <c r="S184" s="20" t="str">
        <f>产品服务物料清单!C184</f>
        <v>A:成本中心类业务</v>
      </c>
      <c r="T184" s="21">
        <f>产品服务物料清单!F184</f>
        <v>10</v>
      </c>
      <c r="U184" s="20" t="str">
        <f>产品服务物料清单!E184</f>
        <v>鉴证咨询服务</v>
      </c>
      <c r="V184" s="22">
        <f>产品服务物料清单!H184</f>
        <v>3</v>
      </c>
      <c r="W184" s="20" t="str">
        <f>产品服务物料清单!G184</f>
        <v>咨询服务</v>
      </c>
      <c r="X184" s="20" t="str">
        <f>产品服务物料清单!I184</f>
        <v>19</v>
      </c>
      <c r="Y184" s="20" t="str">
        <f>产品服务物料清单!AQ184</f>
        <v>E:其他</v>
      </c>
      <c r="Z184" s="20" t="str">
        <f>产品服务物料清单!K184</f>
        <v>成本中心-国际业务咨询</v>
      </c>
      <c r="AA184" s="24">
        <f>产品服务物料清单!Q184</f>
        <v>0.06</v>
      </c>
      <c r="AB184" s="83" t="str">
        <f>产品服务物料清单!R184</f>
        <v>其他</v>
      </c>
      <c r="AC184" s="123" t="str">
        <f>产品服务物料清单!S184</f>
        <v>不缴纳印花税</v>
      </c>
    </row>
    <row r="185" spans="1:29" ht="14.1" customHeight="1" x14ac:dyDescent="0.3">
      <c r="A185" s="83" t="str">
        <f>产品服务物料清单!J185</f>
        <v>DDA11101</v>
      </c>
      <c r="B185" s="24" t="str">
        <f>产品服务物料清单!L185</f>
        <v>PC</v>
      </c>
      <c r="C185" s="83">
        <f>产品服务物料清单!M185</f>
        <v>1</v>
      </c>
      <c r="D185" s="24" t="str">
        <f>产品服务物料清单!N185</f>
        <v>公司间借调人员发生的劳务费。</v>
      </c>
      <c r="E185" s="123" t="str">
        <f>产品服务物料清单!O185</f>
        <v>A</v>
      </c>
      <c r="F185" s="83" t="str">
        <f>产品服务物料清单!P185</f>
        <v>D0</v>
      </c>
      <c r="G185" s="83" t="str">
        <f>产品服务物料清单!U185</f>
        <v>FW</v>
      </c>
      <c r="H185" s="123">
        <f>产品服务物料清单!V185</f>
        <v>2211110000</v>
      </c>
      <c r="I185" s="83" t="str">
        <f>产品服务物料清单!X185</f>
        <v>×</v>
      </c>
      <c r="J185" s="83" t="str">
        <f>产品服务物料清单!Y185</f>
        <v>×</v>
      </c>
      <c r="K185" s="83" t="str">
        <f>产品服务物料清单!Z185</f>
        <v>×</v>
      </c>
      <c r="L185" s="83" t="str">
        <f>产品服务物料清单!AA185</f>
        <v>×</v>
      </c>
      <c r="M185" s="24">
        <f>产品服务物料清单!AB185</f>
        <v>0</v>
      </c>
      <c r="N185" s="24">
        <f>产品服务物料清单!AC185</f>
        <v>0</v>
      </c>
      <c r="O185" s="83">
        <f>产品服务物料清单!AD185</f>
        <v>0</v>
      </c>
      <c r="P185" s="83">
        <f>产品服务物料清单!AE185</f>
        <v>0</v>
      </c>
      <c r="Q185" s="20" t="str">
        <f>产品服务物料清单!B185</f>
        <v>DD</v>
      </c>
      <c r="R185" s="20" t="str">
        <f>产品服务物料清单!A185</f>
        <v>服务采购合同</v>
      </c>
      <c r="S185" s="20" t="str">
        <f>产品服务物料清单!C185</f>
        <v>A:成本中心类业务</v>
      </c>
      <c r="T185" s="21" t="str">
        <f>产品服务物料清单!F185</f>
        <v>11</v>
      </c>
      <c r="U185" s="20" t="str">
        <f>产品服务物料清单!E185</f>
        <v>商务辅助服务</v>
      </c>
      <c r="V185" s="22">
        <f>产品服务物料清单!H185</f>
        <v>1</v>
      </c>
      <c r="W185" s="20" t="str">
        <f>产品服务物料清单!G185</f>
        <v>企业管理服务</v>
      </c>
      <c r="X185" s="20" t="str">
        <f>产品服务物料清单!I185</f>
        <v>01</v>
      </c>
      <c r="Y185" s="20" t="str">
        <f>产品服务物料清单!AQ185</f>
        <v>D:党工团办综合</v>
      </c>
      <c r="Z185" s="20" t="str">
        <f>产品服务物料清单!K185</f>
        <v>成本中心-跨公司人员服务</v>
      </c>
      <c r="AA185" s="24">
        <f>产品服务物料清单!Q185</f>
        <v>0.06</v>
      </c>
      <c r="AB185" s="83" t="str">
        <f>产品服务物料清单!R185</f>
        <v>其他</v>
      </c>
      <c r="AC185" s="83" t="str">
        <f>产品服务物料清单!S185</f>
        <v>不缴纳印花税</v>
      </c>
    </row>
    <row r="186" spans="1:29" ht="14.1" customHeight="1" x14ac:dyDescent="0.3">
      <c r="A186" s="83" t="str">
        <f>产品服务物料清单!J186</f>
        <v>DDA11102</v>
      </c>
      <c r="B186" s="24" t="str">
        <f>产品服务物料清单!L186</f>
        <v>PC</v>
      </c>
      <c r="C186" s="83">
        <f>产品服务物料清单!M186</f>
        <v>1</v>
      </c>
      <c r="D186" s="24" t="str">
        <f>产品服务物料清单!N186</f>
        <v>指提供物业管理服务的业务活动。</v>
      </c>
      <c r="E186" s="123" t="str">
        <f>产品服务物料清单!O186</f>
        <v>A</v>
      </c>
      <c r="F186" s="83" t="str">
        <f>产品服务物料清单!P186</f>
        <v>D0</v>
      </c>
      <c r="G186" s="83" t="str">
        <f>产品服务物料清单!U186</f>
        <v>FW</v>
      </c>
      <c r="H186" s="123" t="str">
        <f>产品服务物料清单!V186</f>
        <v>5101055000</v>
      </c>
      <c r="I186" s="83" t="str">
        <f>产品服务物料清单!X186</f>
        <v>×</v>
      </c>
      <c r="J186" s="83" t="str">
        <f>产品服务物料清单!Y186</f>
        <v>×</v>
      </c>
      <c r="K186" s="83" t="str">
        <f>产品服务物料清单!Z186</f>
        <v>×</v>
      </c>
      <c r="L186" s="83" t="str">
        <f>产品服务物料清单!AA186</f>
        <v>×</v>
      </c>
      <c r="M186" s="24">
        <f>产品服务物料清单!AB186</f>
        <v>0</v>
      </c>
      <c r="N186" s="24">
        <f>产品服务物料清单!AC186</f>
        <v>0</v>
      </c>
      <c r="O186" s="83">
        <f>产品服务物料清单!AD186</f>
        <v>0</v>
      </c>
      <c r="P186" s="83">
        <f>产品服务物料清单!AE186</f>
        <v>0</v>
      </c>
      <c r="Q186" s="20" t="str">
        <f>产品服务物料清单!B186</f>
        <v>DD</v>
      </c>
      <c r="R186" s="20" t="str">
        <f>产品服务物料清单!A186</f>
        <v>服务采购合同</v>
      </c>
      <c r="S186" s="20" t="str">
        <f>产品服务物料清单!C186</f>
        <v>A:成本中心类业务</v>
      </c>
      <c r="T186" s="21" t="str">
        <f>产品服务物料清单!F186</f>
        <v>11</v>
      </c>
      <c r="U186" s="20" t="str">
        <f>产品服务物料清单!E186</f>
        <v>商务辅助服务</v>
      </c>
      <c r="V186" s="22">
        <f>产品服务物料清单!H186</f>
        <v>1</v>
      </c>
      <c r="W186" s="20" t="str">
        <f>产品服务物料清单!G186</f>
        <v>企业管理服务</v>
      </c>
      <c r="X186" s="20" t="str">
        <f>产品服务物料清单!I186</f>
        <v>02</v>
      </c>
      <c r="Y186" s="20" t="str">
        <f>产品服务物料清单!AQ186</f>
        <v>D:党工团办综合</v>
      </c>
      <c r="Z186" s="20" t="str">
        <f>产品服务物料清单!K186</f>
        <v>成本中心-物业管理费</v>
      </c>
      <c r="AA186" s="24">
        <f>产品服务物料清单!Q186</f>
        <v>0.06</v>
      </c>
      <c r="AB186" s="83" t="str">
        <f>产品服务物料清单!R186</f>
        <v>其他</v>
      </c>
      <c r="AC186" s="83" t="str">
        <f>产品服务物料清单!S186</f>
        <v>不缴纳印花税</v>
      </c>
    </row>
    <row r="187" spans="1:29" ht="14.1" customHeight="1" x14ac:dyDescent="0.3">
      <c r="A187" s="83" t="str">
        <f>产品服务物料清单!J187</f>
        <v>DDA11103</v>
      </c>
      <c r="B187" s="24" t="str">
        <f>产品服务物料清单!L187</f>
        <v>PC</v>
      </c>
      <c r="C187" s="83">
        <f>产品服务物料清单!M187</f>
        <v>1</v>
      </c>
      <c r="D187" s="24" t="str">
        <f>产品服务物料清单!N187</f>
        <v>劳务派遣员工发生的服务费用。</v>
      </c>
      <c r="E187" s="123" t="str">
        <f>产品服务物料清单!O187</f>
        <v>A</v>
      </c>
      <c r="F187" s="83" t="str">
        <f>产品服务物料清单!P187</f>
        <v>D0</v>
      </c>
      <c r="G187" s="83" t="str">
        <f>产品服务物料清单!U187</f>
        <v>FW</v>
      </c>
      <c r="H187" s="123" t="str">
        <f>产品服务物料清单!V187</f>
        <v>2211110000</v>
      </c>
      <c r="I187" s="83" t="str">
        <f>产品服务物料清单!X187</f>
        <v>×</v>
      </c>
      <c r="J187" s="83" t="str">
        <f>产品服务物料清单!Y187</f>
        <v>×</v>
      </c>
      <c r="K187" s="83" t="str">
        <f>产品服务物料清单!Z187</f>
        <v>×</v>
      </c>
      <c r="L187" s="83" t="str">
        <f>产品服务物料清单!AA187</f>
        <v>×</v>
      </c>
      <c r="M187" s="24">
        <f>产品服务物料清单!AB187</f>
        <v>0</v>
      </c>
      <c r="N187" s="24">
        <f>产品服务物料清单!AC187</f>
        <v>0</v>
      </c>
      <c r="O187" s="83">
        <f>产品服务物料清单!AD187</f>
        <v>0</v>
      </c>
      <c r="P187" s="83">
        <f>产品服务物料清单!AE187</f>
        <v>0</v>
      </c>
      <c r="Q187" s="20" t="str">
        <f>产品服务物料清单!B187</f>
        <v>DD</v>
      </c>
      <c r="R187" s="20" t="str">
        <f>产品服务物料清单!A187</f>
        <v>服务采购合同</v>
      </c>
      <c r="S187" s="20" t="str">
        <f>产品服务物料清单!C187</f>
        <v>A:成本中心类业务</v>
      </c>
      <c r="T187" s="21" t="str">
        <f>产品服务物料清单!F187</f>
        <v>11</v>
      </c>
      <c r="U187" s="20" t="str">
        <f>产品服务物料清单!E187</f>
        <v>商务辅助服务</v>
      </c>
      <c r="V187" s="22">
        <f>产品服务物料清单!H187</f>
        <v>1</v>
      </c>
      <c r="W187" s="20" t="str">
        <f>产品服务物料清单!G187</f>
        <v>企业管理服务</v>
      </c>
      <c r="X187" s="20" t="str">
        <f>产品服务物料清单!I187</f>
        <v>03</v>
      </c>
      <c r="Y187" s="20" t="str">
        <f>产品服务物料清单!AQ187</f>
        <v>D:党工团办综合</v>
      </c>
      <c r="Z187" s="20" t="str">
        <f>产品服务物料清单!K187</f>
        <v>成本中心-劳务派遣服务</v>
      </c>
      <c r="AA187" s="24">
        <f>产品服务物料清单!Q187</f>
        <v>0.06</v>
      </c>
      <c r="AB187" s="83" t="str">
        <f>产品服务物料清单!R187</f>
        <v>其他</v>
      </c>
      <c r="AC187" s="83" t="str">
        <f>产品服务物料清单!S187</f>
        <v>不缴纳印花税</v>
      </c>
    </row>
    <row r="188" spans="1:29" ht="14.1" customHeight="1" x14ac:dyDescent="0.3">
      <c r="A188" s="83" t="str">
        <f>产品服务物料清单!J188</f>
        <v>DDA11104</v>
      </c>
      <c r="B188" s="24" t="str">
        <f>产品服务物料清单!L188</f>
        <v>PC</v>
      </c>
      <c r="C188" s="83">
        <f>产品服务物料清单!M188</f>
        <v>1</v>
      </c>
      <c r="D188" s="24" t="str">
        <f>产品服务物料清单!N188</f>
        <v>指提供保护人身安全和财产安全，维护公司厂区治安等的业务活动。</v>
      </c>
      <c r="E188" s="123" t="str">
        <f>产品服务物料清单!O188</f>
        <v>A</v>
      </c>
      <c r="F188" s="83" t="str">
        <f>产品服务物料清单!P188</f>
        <v>D0</v>
      </c>
      <c r="G188" s="83" t="str">
        <f>产品服务物料清单!U188</f>
        <v>FW</v>
      </c>
      <c r="H188" s="123" t="str">
        <f>产品服务物料清单!V188</f>
        <v>5101055000</v>
      </c>
      <c r="I188" s="83" t="str">
        <f>产品服务物料清单!X188</f>
        <v>×</v>
      </c>
      <c r="J188" s="83" t="str">
        <f>产品服务物料清单!Y188</f>
        <v>×</v>
      </c>
      <c r="K188" s="83" t="str">
        <f>产品服务物料清单!Z188</f>
        <v>×</v>
      </c>
      <c r="L188" s="83" t="str">
        <f>产品服务物料清单!AA188</f>
        <v>×</v>
      </c>
      <c r="M188" s="24">
        <f>产品服务物料清单!AB188</f>
        <v>0</v>
      </c>
      <c r="N188" s="24">
        <f>产品服务物料清单!AC188</f>
        <v>0</v>
      </c>
      <c r="O188" s="83">
        <f>产品服务物料清单!AD188</f>
        <v>0</v>
      </c>
      <c r="P188" s="83">
        <f>产品服务物料清单!AE188</f>
        <v>0</v>
      </c>
      <c r="Q188" s="20" t="str">
        <f>产品服务物料清单!B188</f>
        <v>DD</v>
      </c>
      <c r="R188" s="20" t="str">
        <f>产品服务物料清单!A188</f>
        <v>服务采购合同</v>
      </c>
      <c r="S188" s="20" t="str">
        <f>产品服务物料清单!C188</f>
        <v>A:成本中心类业务</v>
      </c>
      <c r="T188" s="21" t="str">
        <f>产品服务物料清单!F188</f>
        <v>11</v>
      </c>
      <c r="U188" s="20" t="str">
        <f>产品服务物料清单!E188</f>
        <v>商务辅助服务</v>
      </c>
      <c r="V188" s="22">
        <f>产品服务物料清单!H188</f>
        <v>1</v>
      </c>
      <c r="W188" s="20" t="str">
        <f>产品服务物料清单!G188</f>
        <v>企业管理服务</v>
      </c>
      <c r="X188" s="20" t="str">
        <f>产品服务物料清单!I188</f>
        <v>04</v>
      </c>
      <c r="Y188" s="20" t="str">
        <f>产品服务物料清单!AQ188</f>
        <v>D:党工团办综合</v>
      </c>
      <c r="Z188" s="20" t="str">
        <f>产品服务物料清单!K188</f>
        <v>成本中心-安保服务</v>
      </c>
      <c r="AA188" s="24">
        <f>产品服务物料清单!Q188</f>
        <v>0.06</v>
      </c>
      <c r="AB188" s="83" t="str">
        <f>产品服务物料清单!R188</f>
        <v>其他</v>
      </c>
      <c r="AC188" s="83" t="str">
        <f>产品服务物料清单!S188</f>
        <v>不缴纳印花税</v>
      </c>
    </row>
    <row r="189" spans="1:29" ht="14.1" customHeight="1" x14ac:dyDescent="0.3">
      <c r="A189" s="83" t="str">
        <f>产品服务物料清单!J189</f>
        <v>DDA11105</v>
      </c>
      <c r="B189" s="24" t="str">
        <f>产品服务物料清单!L189</f>
        <v>PC</v>
      </c>
      <c r="C189" s="83">
        <f>产品服务物料清单!M189</f>
        <v>1</v>
      </c>
      <c r="D189" s="24" t="str">
        <f>产品服务物料清单!N189</f>
        <v>提供厂区、办公区环境清洁保障的服务。</v>
      </c>
      <c r="E189" s="123" t="str">
        <f>产品服务物料清单!O189</f>
        <v>A</v>
      </c>
      <c r="F189" s="83" t="str">
        <f>产品服务物料清单!P189</f>
        <v>D0</v>
      </c>
      <c r="G189" s="83" t="str">
        <f>产品服务物料清单!U189</f>
        <v>FW</v>
      </c>
      <c r="H189" s="123" t="str">
        <f>产品服务物料清单!V189</f>
        <v>5101059000</v>
      </c>
      <c r="I189" s="83" t="str">
        <f>产品服务物料清单!X189</f>
        <v>×</v>
      </c>
      <c r="J189" s="83" t="str">
        <f>产品服务物料清单!Y189</f>
        <v>×</v>
      </c>
      <c r="K189" s="83" t="str">
        <f>产品服务物料清单!Z189</f>
        <v>×</v>
      </c>
      <c r="L189" s="83" t="str">
        <f>产品服务物料清单!AA189</f>
        <v>×</v>
      </c>
      <c r="M189" s="24">
        <f>产品服务物料清单!AB189</f>
        <v>0</v>
      </c>
      <c r="N189" s="24">
        <f>产品服务物料清单!AC189</f>
        <v>0</v>
      </c>
      <c r="O189" s="83">
        <f>产品服务物料清单!AD189</f>
        <v>0</v>
      </c>
      <c r="P189" s="83">
        <f>产品服务物料清单!AE189</f>
        <v>0</v>
      </c>
      <c r="Q189" s="20" t="str">
        <f>产品服务物料清单!B189</f>
        <v>DD</v>
      </c>
      <c r="R189" s="20" t="str">
        <f>产品服务物料清单!A189</f>
        <v>服务采购合同</v>
      </c>
      <c r="S189" s="20" t="str">
        <f>产品服务物料清单!C189</f>
        <v>A:成本中心类业务</v>
      </c>
      <c r="T189" s="21" t="str">
        <f>产品服务物料清单!F189</f>
        <v>11</v>
      </c>
      <c r="U189" s="20" t="str">
        <f>产品服务物料清单!E189</f>
        <v>商务辅助服务</v>
      </c>
      <c r="V189" s="22">
        <f>产品服务物料清单!H189</f>
        <v>1</v>
      </c>
      <c r="W189" s="20" t="str">
        <f>产品服务物料清单!G189</f>
        <v>企业管理服务</v>
      </c>
      <c r="X189" s="20" t="str">
        <f>产品服务物料清单!I189</f>
        <v>05</v>
      </c>
      <c r="Y189" s="20" t="str">
        <f>产品服务物料清单!AQ189</f>
        <v>E:其他</v>
      </c>
      <c r="Z189" s="20" t="str">
        <f>产品服务物料清单!K189</f>
        <v>成本中心-厂区保洁服务</v>
      </c>
      <c r="AA189" s="24">
        <f>产品服务物料清单!Q189</f>
        <v>0.06</v>
      </c>
      <c r="AB189" s="83" t="str">
        <f>产品服务物料清单!R189</f>
        <v>其他</v>
      </c>
      <c r="AC189" s="83" t="str">
        <f>产品服务物料清单!S189</f>
        <v>不缴纳印花税</v>
      </c>
    </row>
    <row r="190" spans="1:29" ht="14.1" customHeight="1" x14ac:dyDescent="0.3">
      <c r="A190" s="83" t="str">
        <f>产品服务物料清单!J190</f>
        <v>DDA11106</v>
      </c>
      <c r="B190" s="83" t="str">
        <f>产品服务物料清单!L190</f>
        <v>PC</v>
      </c>
      <c r="C190" s="83">
        <f>产品服务物料清单!M190</f>
        <v>1</v>
      </c>
      <c r="D190" s="83" t="str">
        <f>产品服务物料清单!N190</f>
        <v>提供车间内环境清洁保障的服务。</v>
      </c>
      <c r="E190" s="123" t="str">
        <f>产品服务物料清单!O190</f>
        <v>A</v>
      </c>
      <c r="F190" s="83" t="str">
        <f>产品服务物料清单!P190</f>
        <v>D0</v>
      </c>
      <c r="G190" s="83" t="str">
        <f>产品服务物料清单!U190</f>
        <v>FW</v>
      </c>
      <c r="H190" s="123" t="str">
        <f>产品服务物料清单!V190</f>
        <v>5101059000</v>
      </c>
      <c r="I190" s="83" t="str">
        <f>产品服务物料清单!X190</f>
        <v>×</v>
      </c>
      <c r="J190" s="83" t="str">
        <f>产品服务物料清单!Y190</f>
        <v>×</v>
      </c>
      <c r="K190" s="83" t="str">
        <f>产品服务物料清单!Z190</f>
        <v>×</v>
      </c>
      <c r="L190" s="83" t="str">
        <f>产品服务物料清单!AA190</f>
        <v>×</v>
      </c>
      <c r="M190" s="24">
        <f>产品服务物料清单!AB190</f>
        <v>0</v>
      </c>
      <c r="N190" s="24">
        <f>产品服务物料清单!AC190</f>
        <v>0</v>
      </c>
      <c r="O190" s="83">
        <f>产品服务物料清单!AD190</f>
        <v>0</v>
      </c>
      <c r="P190" s="83">
        <f>产品服务物料清单!AE190</f>
        <v>0</v>
      </c>
      <c r="Q190" s="20" t="str">
        <f>产品服务物料清单!B190</f>
        <v>DD</v>
      </c>
      <c r="R190" s="20" t="str">
        <f>产品服务物料清单!A190</f>
        <v>服务采购合同</v>
      </c>
      <c r="S190" s="20" t="str">
        <f>产品服务物料清单!C190</f>
        <v>A:成本中心类业务</v>
      </c>
      <c r="T190" s="21" t="str">
        <f>产品服务物料清单!F190</f>
        <v>11</v>
      </c>
      <c r="U190" s="20" t="str">
        <f>产品服务物料清单!E190</f>
        <v>商务辅助服务</v>
      </c>
      <c r="V190" s="22">
        <f>产品服务物料清单!H190</f>
        <v>1</v>
      </c>
      <c r="W190" s="20" t="str">
        <f>产品服务物料清单!G190</f>
        <v>企业管理服务</v>
      </c>
      <c r="X190" s="20" t="str">
        <f>产品服务物料清单!I190</f>
        <v>06</v>
      </c>
      <c r="Y190" s="20" t="str">
        <f>产品服务物料清单!AQ190</f>
        <v>E:其他</v>
      </c>
      <c r="Z190" s="20" t="str">
        <f>产品服务物料清单!K190</f>
        <v>成本中心-车间保洁服务</v>
      </c>
      <c r="AA190" s="24">
        <f>产品服务物料清单!Q190</f>
        <v>0.06</v>
      </c>
      <c r="AB190" s="83" t="str">
        <f>产品服务物料清单!R190</f>
        <v>其他</v>
      </c>
      <c r="AC190" s="123" t="str">
        <f>产品服务物料清单!S190</f>
        <v>不缴纳印花税</v>
      </c>
    </row>
    <row r="191" spans="1:29" ht="14.1" customHeight="1" x14ac:dyDescent="0.3">
      <c r="A191" s="83" t="str">
        <f>产品服务物料清单!J191</f>
        <v>DDA11201</v>
      </c>
      <c r="B191" s="24" t="str">
        <f>产品服务物料清单!L191</f>
        <v>PC</v>
      </c>
      <c r="C191" s="83">
        <f>产品服务物料清单!M191</f>
        <v>1</v>
      </c>
      <c r="D191" s="24" t="str">
        <f>产品服务物料清单!N191</f>
        <v>指接受采购进出口货物的收、发货人委托，代为办理报关手续的业务活动。</v>
      </c>
      <c r="E191" s="123" t="str">
        <f>产品服务物料清单!O191</f>
        <v>A</v>
      </c>
      <c r="F191" s="83" t="str">
        <f>产品服务物料清单!P191</f>
        <v>D0</v>
      </c>
      <c r="G191" s="83" t="str">
        <f>产品服务物料清单!U191</f>
        <v>FW</v>
      </c>
      <c r="H191" s="123" t="str">
        <f>产品服务物料清单!V191</f>
        <v>5101034000</v>
      </c>
      <c r="I191" s="83" t="str">
        <f>产品服务物料清单!X191</f>
        <v>×</v>
      </c>
      <c r="J191" s="83" t="str">
        <f>产品服务物料清单!Y191</f>
        <v>×</v>
      </c>
      <c r="K191" s="83" t="str">
        <f>产品服务物料清单!Z191</f>
        <v>×</v>
      </c>
      <c r="L191" s="83" t="str">
        <f>产品服务物料清单!AA191</f>
        <v>×</v>
      </c>
      <c r="M191" s="24">
        <f>产品服务物料清单!AB191</f>
        <v>0</v>
      </c>
      <c r="N191" s="24">
        <f>产品服务物料清单!AC191</f>
        <v>0</v>
      </c>
      <c r="O191" s="83">
        <f>产品服务物料清单!AD191</f>
        <v>0</v>
      </c>
      <c r="P191" s="83">
        <f>产品服务物料清单!AE191</f>
        <v>0</v>
      </c>
      <c r="Q191" s="20" t="str">
        <f>产品服务物料清单!B191</f>
        <v>DD</v>
      </c>
      <c r="R191" s="20" t="str">
        <f>产品服务物料清单!A191</f>
        <v>服务采购合同</v>
      </c>
      <c r="S191" s="20" t="str">
        <f>产品服务物料清单!C191</f>
        <v>A:成本中心类业务</v>
      </c>
      <c r="T191" s="21" t="str">
        <f>产品服务物料清单!F191</f>
        <v>11</v>
      </c>
      <c r="U191" s="20" t="str">
        <f>产品服务物料清单!E191</f>
        <v>商务辅助服务</v>
      </c>
      <c r="V191" s="22">
        <f>产品服务物料清单!H191</f>
        <v>2</v>
      </c>
      <c r="W191" s="20" t="str">
        <f>产品服务物料清单!G191</f>
        <v>经纪代理服务</v>
      </c>
      <c r="X191" s="20" t="str">
        <f>产品服务物料清单!I191</f>
        <v>01</v>
      </c>
      <c r="Y191" s="20" t="str">
        <f>产品服务物料清单!AQ191</f>
        <v>E:其他</v>
      </c>
      <c r="Z191" s="20" t="str">
        <f>产品服务物料清单!K191</f>
        <v>成本中心-采购报关</v>
      </c>
      <c r="AA191" s="24">
        <f>产品服务物料清单!Q191</f>
        <v>0.06</v>
      </c>
      <c r="AB191" s="83" t="str">
        <f>产品服务物料清单!R191</f>
        <v>其他</v>
      </c>
      <c r="AC191" s="83" t="str">
        <f>产品服务物料清单!S191</f>
        <v>不缴纳印花税</v>
      </c>
    </row>
    <row r="192" spans="1:29" ht="14.1" customHeight="1" x14ac:dyDescent="0.3">
      <c r="A192" s="83" t="str">
        <f>产品服务物料清单!J192</f>
        <v>DDA11202</v>
      </c>
      <c r="B192" s="24" t="str">
        <f>产品服务物料清单!L192</f>
        <v>PC</v>
      </c>
      <c r="C192" s="83">
        <f>产品服务物料清单!M192</f>
        <v>1</v>
      </c>
      <c r="D192" s="24" t="str">
        <f>产品服务物料清单!N192</f>
        <v>指接受销售进出口货物的收、发货人委托，代为办理报关手续的业务活动。</v>
      </c>
      <c r="E192" s="123" t="str">
        <f>产品服务物料清单!O192</f>
        <v>A</v>
      </c>
      <c r="F192" s="83" t="str">
        <f>产品服务物料清单!P192</f>
        <v>D0</v>
      </c>
      <c r="G192" s="83" t="str">
        <f>产品服务物料清单!U192</f>
        <v>FW</v>
      </c>
      <c r="H192" s="123" t="str">
        <f>产品服务物料清单!V192</f>
        <v>5101034000</v>
      </c>
      <c r="I192" s="83" t="str">
        <f>产品服务物料清单!X192</f>
        <v>×</v>
      </c>
      <c r="J192" s="83" t="str">
        <f>产品服务物料清单!Y192</f>
        <v>×</v>
      </c>
      <c r="K192" s="83" t="str">
        <f>产品服务物料清单!Z192</f>
        <v>×</v>
      </c>
      <c r="L192" s="83" t="str">
        <f>产品服务物料清单!AA192</f>
        <v>×</v>
      </c>
      <c r="M192" s="24">
        <f>产品服务物料清单!AB192</f>
        <v>0</v>
      </c>
      <c r="N192" s="24">
        <f>产品服务物料清单!AC192</f>
        <v>0</v>
      </c>
      <c r="O192" s="83">
        <f>产品服务物料清单!AD192</f>
        <v>0</v>
      </c>
      <c r="P192" s="83">
        <f>产品服务物料清单!AE192</f>
        <v>0</v>
      </c>
      <c r="Q192" s="20" t="str">
        <f>产品服务物料清单!B192</f>
        <v>DD</v>
      </c>
      <c r="R192" s="20" t="str">
        <f>产品服务物料清单!A192</f>
        <v>服务采购合同</v>
      </c>
      <c r="S192" s="20" t="str">
        <f>产品服务物料清单!C192</f>
        <v>A:成本中心类业务</v>
      </c>
      <c r="T192" s="21" t="str">
        <f>产品服务物料清单!F192</f>
        <v>11</v>
      </c>
      <c r="U192" s="20" t="str">
        <f>产品服务物料清单!E192</f>
        <v>商务辅助服务</v>
      </c>
      <c r="V192" s="22">
        <f>产品服务物料清单!H192</f>
        <v>2</v>
      </c>
      <c r="W192" s="20" t="str">
        <f>产品服务物料清单!G192</f>
        <v>经纪代理服务</v>
      </c>
      <c r="X192" s="20" t="str">
        <f>产品服务物料清单!I192</f>
        <v>02</v>
      </c>
      <c r="Y192" s="20" t="str">
        <f>产品服务物料清单!AQ192</f>
        <v>E:其他</v>
      </c>
      <c r="Z192" s="20" t="str">
        <f>产品服务物料清单!K192</f>
        <v>成本中心-销售报关</v>
      </c>
      <c r="AA192" s="24">
        <f>产品服务物料清单!Q192</f>
        <v>0.06</v>
      </c>
      <c r="AB192" s="83" t="str">
        <f>产品服务物料清单!R192</f>
        <v>其他</v>
      </c>
      <c r="AC192" s="83" t="str">
        <f>产品服务物料清单!S192</f>
        <v>不缴纳印花税</v>
      </c>
    </row>
    <row r="193" spans="1:29" ht="14.1" customHeight="1" x14ac:dyDescent="0.3">
      <c r="A193" s="83" t="str">
        <f>产品服务物料清单!J193</f>
        <v>DDA11203</v>
      </c>
      <c r="B193" s="24" t="str">
        <f>产品服务物料清单!L193</f>
        <v>PC</v>
      </c>
      <c r="C193" s="83">
        <f>产品服务物料清单!M193</f>
        <v>1</v>
      </c>
      <c r="D193" s="24" t="str">
        <f>产品服务物料清单!N193</f>
        <v>为公司境外人员代理个人所得税缴纳的服务。</v>
      </c>
      <c r="E193" s="123" t="str">
        <f>产品服务物料清单!O193</f>
        <v>A</v>
      </c>
      <c r="F193" s="83" t="str">
        <f>产品服务物料清单!P193</f>
        <v>J0</v>
      </c>
      <c r="G193" s="83" t="str">
        <f>产品服务物料清单!U193</f>
        <v>FW</v>
      </c>
      <c r="H193" s="123" t="str">
        <f>产品服务物料清单!V193</f>
        <v>5101039099</v>
      </c>
      <c r="I193" s="83">
        <f>产品服务物料清单!X193</f>
        <v>0</v>
      </c>
      <c r="J193" s="83">
        <f>产品服务物料清单!Y193</f>
        <v>0</v>
      </c>
      <c r="K193" s="83">
        <f>产品服务物料清单!Z193</f>
        <v>0</v>
      </c>
      <c r="L193" s="83">
        <f>产品服务物料清单!AA193</f>
        <v>0</v>
      </c>
      <c r="M193" s="24">
        <f>产品服务物料清单!AB193</f>
        <v>0</v>
      </c>
      <c r="N193" s="24">
        <f>产品服务物料清单!AC193</f>
        <v>0</v>
      </c>
      <c r="O193" s="83">
        <f>产品服务物料清单!AD193</f>
        <v>0</v>
      </c>
      <c r="P193" s="83">
        <f>产品服务物料清单!AE193</f>
        <v>0</v>
      </c>
      <c r="Q193" s="20" t="str">
        <f>产品服务物料清单!B193</f>
        <v>DD</v>
      </c>
      <c r="R193" s="20" t="str">
        <f>产品服务物料清单!A193</f>
        <v>服务采购合同</v>
      </c>
      <c r="S193" s="20" t="str">
        <f>产品服务物料清单!C193</f>
        <v>A:成本中心类业务</v>
      </c>
      <c r="T193" s="21" t="str">
        <f>产品服务物料清单!F193</f>
        <v>11</v>
      </c>
      <c r="U193" s="20" t="str">
        <f>产品服务物料清单!E193</f>
        <v>商务辅助服务</v>
      </c>
      <c r="V193" s="22">
        <f>产品服务物料清单!H193</f>
        <v>2</v>
      </c>
      <c r="W193" s="20" t="str">
        <f>产品服务物料清单!G193</f>
        <v>经纪代理服务</v>
      </c>
      <c r="X193" s="20" t="str">
        <f>产品服务物料清单!I193</f>
        <v>03</v>
      </c>
      <c r="Y193" s="20" t="str">
        <f>产品服务物料清单!AQ193</f>
        <v>E:其他</v>
      </c>
      <c r="Z193" s="20" t="str">
        <f>产品服务物料清单!K193</f>
        <v>成本中心-境外个税代理服务</v>
      </c>
      <c r="AA193" s="24">
        <f>产品服务物料清单!Q193</f>
        <v>0</v>
      </c>
      <c r="AB193" s="83" t="str">
        <f>产品服务物料清单!R193</f>
        <v>进项税</v>
      </c>
      <c r="AC193" s="83" t="str">
        <f>产品服务物料清单!S193</f>
        <v>不缴纳印花税</v>
      </c>
    </row>
    <row r="194" spans="1:29" ht="14.1" customHeight="1" x14ac:dyDescent="0.3">
      <c r="A194" s="83" t="str">
        <f>产品服务物料清单!J194</f>
        <v>DDA11204</v>
      </c>
      <c r="B194" s="24" t="str">
        <f>产品服务物料清单!L194</f>
        <v>PC</v>
      </c>
      <c r="C194" s="83">
        <f>产品服务物料清单!M194</f>
        <v>1</v>
      </c>
      <c r="D194" s="24" t="str">
        <f>产品服务物料清单!N194</f>
        <v>指各类经纪、中介、代理服务，用于租房产生的中介机构服务费。</v>
      </c>
      <c r="E194" s="123" t="str">
        <f>产品服务物料清单!O194</f>
        <v>A</v>
      </c>
      <c r="F194" s="83" t="str">
        <f>产品服务物料清单!P194</f>
        <v>D0</v>
      </c>
      <c r="G194" s="83" t="str">
        <f>产品服务物料清单!U194</f>
        <v>FW</v>
      </c>
      <c r="H194" s="123" t="str">
        <f>产品服务物料清单!V194</f>
        <v>5101039099</v>
      </c>
      <c r="I194" s="83" t="str">
        <f>产品服务物料清单!X194</f>
        <v>×</v>
      </c>
      <c r="J194" s="83" t="str">
        <f>产品服务物料清单!Y194</f>
        <v>×</v>
      </c>
      <c r="K194" s="83" t="str">
        <f>产品服务物料清单!Z194</f>
        <v>×</v>
      </c>
      <c r="L194" s="83" t="str">
        <f>产品服务物料清单!AA194</f>
        <v>×</v>
      </c>
      <c r="M194" s="24">
        <f>产品服务物料清单!AB194</f>
        <v>0</v>
      </c>
      <c r="N194" s="24">
        <f>产品服务物料清单!AC194</f>
        <v>0</v>
      </c>
      <c r="O194" s="83">
        <f>产品服务物料清单!AD194</f>
        <v>0</v>
      </c>
      <c r="P194" s="83">
        <f>产品服务物料清单!AE194</f>
        <v>0</v>
      </c>
      <c r="Q194" s="20" t="str">
        <f>产品服务物料清单!B194</f>
        <v>DD</v>
      </c>
      <c r="R194" s="20" t="str">
        <f>产品服务物料清单!A194</f>
        <v>服务采购合同</v>
      </c>
      <c r="S194" s="20" t="str">
        <f>产品服务物料清单!C194</f>
        <v>A:成本中心类业务</v>
      </c>
      <c r="T194" s="21" t="str">
        <f>产品服务物料清单!F194</f>
        <v>11</v>
      </c>
      <c r="U194" s="20" t="str">
        <f>产品服务物料清单!E194</f>
        <v>商务辅助服务</v>
      </c>
      <c r="V194" s="22">
        <f>产品服务物料清单!H194</f>
        <v>2</v>
      </c>
      <c r="W194" s="20" t="str">
        <f>产品服务物料清单!G194</f>
        <v>经纪代理服务</v>
      </c>
      <c r="X194" s="20" t="str">
        <f>产品服务物料清单!I194</f>
        <v>04</v>
      </c>
      <c r="Y194" s="20" t="str">
        <f>产品服务物料清单!AQ194</f>
        <v>E:其他</v>
      </c>
      <c r="Z194" s="20" t="str">
        <f>产品服务物料清单!K194</f>
        <v>成本中心-房产中介费</v>
      </c>
      <c r="AA194" s="24">
        <f>产品服务物料清单!Q194</f>
        <v>0.06</v>
      </c>
      <c r="AB194" s="83" t="str">
        <f>产品服务物料清单!R194</f>
        <v>其他</v>
      </c>
      <c r="AC194" s="83" t="str">
        <f>产品服务物料清单!S194</f>
        <v>不缴纳印花税</v>
      </c>
    </row>
    <row r="195" spans="1:29" ht="14.1" customHeight="1" x14ac:dyDescent="0.3">
      <c r="A195" s="83" t="str">
        <f>产品服务物料清单!J195</f>
        <v>DDA11205</v>
      </c>
      <c r="B195" s="24" t="str">
        <f>产品服务物料清单!L195</f>
        <v>PC</v>
      </c>
      <c r="C195" s="83">
        <f>产品服务物料清单!M195</f>
        <v>1</v>
      </c>
      <c r="D195" s="24" t="str">
        <f>产品服务物料清单!N195</f>
        <v>提供与知识产权信息相关的服务，包含专利或非专利的咨询服务、检索服务、分析服务、检索代理服务等，以及与知识产权信息关联的其他服务。</v>
      </c>
      <c r="E195" s="123" t="str">
        <f>产品服务物料清单!O195</f>
        <v>A</v>
      </c>
      <c r="F195" s="83" t="str">
        <f>产品服务物料清单!P195</f>
        <v>D0</v>
      </c>
      <c r="G195" s="83" t="str">
        <f>产品服务物料清单!U195</f>
        <v>FW</v>
      </c>
      <c r="H195" s="83" t="str">
        <f>产品服务物料清单!V195</f>
        <v>5101039099</v>
      </c>
      <c r="I195" s="83" t="str">
        <f>产品服务物料清单!X195</f>
        <v>×</v>
      </c>
      <c r="J195" s="83" t="str">
        <f>产品服务物料清单!Y195</f>
        <v>×</v>
      </c>
      <c r="K195" s="83" t="str">
        <f>产品服务物料清单!Z195</f>
        <v>×</v>
      </c>
      <c r="L195" s="83" t="str">
        <f>产品服务物料清单!AA195</f>
        <v>×</v>
      </c>
      <c r="M195" s="83">
        <f>产品服务物料清单!AB195</f>
        <v>0</v>
      </c>
      <c r="N195" s="83">
        <f>产品服务物料清单!AC195</f>
        <v>0</v>
      </c>
      <c r="O195" s="83">
        <f>产品服务物料清单!AD195</f>
        <v>0</v>
      </c>
      <c r="P195" s="83">
        <f>产品服务物料清单!AE195</f>
        <v>0</v>
      </c>
      <c r="Q195" s="20" t="str">
        <f>产品服务物料清单!B195</f>
        <v>DD</v>
      </c>
      <c r="R195" s="20" t="str">
        <f>产品服务物料清单!A195</f>
        <v>服务采购合同</v>
      </c>
      <c r="S195" s="20" t="str">
        <f>产品服务物料清单!C195</f>
        <v>A:成本中心类业务</v>
      </c>
      <c r="T195" s="21" t="str">
        <f>产品服务物料清单!F195</f>
        <v>11</v>
      </c>
      <c r="U195" s="20" t="str">
        <f>产品服务物料清单!E195</f>
        <v>商务辅助服务</v>
      </c>
      <c r="V195" s="22">
        <f>产品服务物料清单!H195</f>
        <v>2</v>
      </c>
      <c r="W195" s="20" t="str">
        <f>产品服务物料清单!G195</f>
        <v>经纪代理服务</v>
      </c>
      <c r="X195" s="20" t="str">
        <f>产品服务物料清单!I195</f>
        <v>05</v>
      </c>
      <c r="Y195" s="20" t="str">
        <f>产品服务物料清单!AQ195</f>
        <v>B:专利类</v>
      </c>
      <c r="Z195" s="20" t="str">
        <f>产品服务物料清单!K195</f>
        <v>成本中心-知识产权费用</v>
      </c>
      <c r="AA195" s="24">
        <f>产品服务物料清单!Q195</f>
        <v>0.06</v>
      </c>
      <c r="AB195" s="83" t="str">
        <f>产品服务物料清单!R195</f>
        <v>其他</v>
      </c>
      <c r="AC195" s="83" t="str">
        <f>产品服务物料清单!S195</f>
        <v>不缴纳印花税</v>
      </c>
    </row>
    <row r="196" spans="1:29" ht="14.1" customHeight="1" x14ac:dyDescent="0.3">
      <c r="A196" s="83" t="str">
        <f>产品服务物料清单!J196</f>
        <v>DDA11206</v>
      </c>
      <c r="B196" s="24" t="str">
        <f>产品服务物料清单!L196</f>
        <v>PC</v>
      </c>
      <c r="C196" s="83">
        <f>产品服务物料清单!M196</f>
        <v>1</v>
      </c>
      <c r="D196" s="24" t="str">
        <f>产品服务物料清单!N196</f>
        <v>提供厂区环境清洁保障的服务。</v>
      </c>
      <c r="E196" s="123" t="str">
        <f>产品服务物料清单!O196</f>
        <v>A</v>
      </c>
      <c r="F196" s="83" t="str">
        <f>产品服务物料清单!P196</f>
        <v>D0</v>
      </c>
      <c r="G196" s="83" t="str">
        <f>产品服务物料清单!U196</f>
        <v>FW</v>
      </c>
      <c r="H196" s="123" t="str">
        <f>产品服务物料清单!V196</f>
        <v>5101059000</v>
      </c>
      <c r="I196" s="83" t="str">
        <f>产品服务物料清单!X196</f>
        <v>×</v>
      </c>
      <c r="J196" s="83" t="str">
        <f>产品服务物料清单!Y196</f>
        <v>×</v>
      </c>
      <c r="K196" s="83" t="str">
        <f>产品服务物料清单!Z196</f>
        <v>×</v>
      </c>
      <c r="L196" s="83" t="str">
        <f>产品服务物料清单!AA196</f>
        <v>×</v>
      </c>
      <c r="M196" s="24">
        <f>产品服务物料清单!AB196</f>
        <v>0</v>
      </c>
      <c r="N196" s="24">
        <f>产品服务物料清单!AC196</f>
        <v>0</v>
      </c>
      <c r="O196" s="83">
        <f>产品服务物料清单!AD196</f>
        <v>0</v>
      </c>
      <c r="P196" s="83" t="str">
        <f>产品服务物料清单!AE196</f>
        <v>X</v>
      </c>
      <c r="Q196" s="20" t="str">
        <f>产品服务物料清单!B196</f>
        <v>DD</v>
      </c>
      <c r="R196" s="20" t="str">
        <f>产品服务物料清单!A196</f>
        <v>服务采购合同</v>
      </c>
      <c r="S196" s="20" t="str">
        <f>产品服务物料清单!C196</f>
        <v>A:成本中心类业务</v>
      </c>
      <c r="T196" s="21" t="str">
        <f>产品服务物料清单!F196</f>
        <v>11</v>
      </c>
      <c r="U196" s="20" t="str">
        <f>产品服务物料清单!E196</f>
        <v>商务辅助服务</v>
      </c>
      <c r="V196" s="22">
        <f>产品服务物料清单!H196</f>
        <v>2</v>
      </c>
      <c r="W196" s="20" t="str">
        <f>产品服务物料清单!G196</f>
        <v>经纪代理服务</v>
      </c>
      <c r="X196" s="20" t="str">
        <f>产品服务物料清单!I196</f>
        <v>06</v>
      </c>
      <c r="Y196" s="20" t="str">
        <f>产品服务物料清单!AQ196</f>
        <v>E:其他</v>
      </c>
      <c r="Z196" s="20" t="str">
        <f>产品服务物料清单!K196</f>
        <v>成本中心-保洁服务</v>
      </c>
      <c r="AA196" s="24">
        <f>产品服务物料清单!Q196</f>
        <v>0.06</v>
      </c>
      <c r="AB196" s="83" t="str">
        <f>产品服务物料清单!R196</f>
        <v>其他</v>
      </c>
      <c r="AC196" s="83" t="str">
        <f>产品服务物料清单!S196</f>
        <v>不缴纳印花税</v>
      </c>
    </row>
    <row r="197" spans="1:29" ht="14.1" customHeight="1" x14ac:dyDescent="0.3">
      <c r="A197" s="83" t="str">
        <f>产品服务物料清单!J197</f>
        <v>DDA11207</v>
      </c>
      <c r="B197" s="24" t="str">
        <f>产品服务物料清单!L197</f>
        <v>PC</v>
      </c>
      <c r="C197" s="83">
        <f>产品服务物料清单!M197</f>
        <v>1</v>
      </c>
      <c r="D197" s="24" t="str">
        <f>产品服务物料清单!N197</f>
        <v>指抚恤金代理服务。</v>
      </c>
      <c r="E197" s="123" t="str">
        <f>产品服务物料清单!O197</f>
        <v>A</v>
      </c>
      <c r="F197" s="83" t="str">
        <f>产品服务物料清单!P197</f>
        <v>D0</v>
      </c>
      <c r="G197" s="83" t="str">
        <f>产品服务物料清单!U197</f>
        <v>FW</v>
      </c>
      <c r="H197" s="123" t="str">
        <f>产品服务物料清单!V197</f>
        <v>5101039099</v>
      </c>
      <c r="I197" s="83" t="str">
        <f>产品服务物料清单!X197</f>
        <v>×</v>
      </c>
      <c r="J197" s="83" t="str">
        <f>产品服务物料清单!Y197</f>
        <v>×</v>
      </c>
      <c r="K197" s="83" t="str">
        <f>产品服务物料清单!Z197</f>
        <v>×</v>
      </c>
      <c r="L197" s="83" t="str">
        <f>产品服务物料清单!AA197</f>
        <v>×</v>
      </c>
      <c r="M197" s="24">
        <f>产品服务物料清单!AB197</f>
        <v>0</v>
      </c>
      <c r="N197" s="24">
        <f>产品服务物料清单!AC197</f>
        <v>0</v>
      </c>
      <c r="O197" s="83">
        <f>产品服务物料清单!AD197</f>
        <v>0</v>
      </c>
      <c r="P197" s="83">
        <f>产品服务物料清单!AE197</f>
        <v>0</v>
      </c>
      <c r="Q197" s="20" t="str">
        <f>产品服务物料清单!B197</f>
        <v>DD</v>
      </c>
      <c r="R197" s="20" t="str">
        <f>产品服务物料清单!A197</f>
        <v>服务采购合同</v>
      </c>
      <c r="S197" s="20" t="str">
        <f>产品服务物料清单!C197</f>
        <v>A:成本中心类业务</v>
      </c>
      <c r="T197" s="21" t="str">
        <f>产品服务物料清单!F197</f>
        <v>11</v>
      </c>
      <c r="U197" s="20" t="str">
        <f>产品服务物料清单!E197</f>
        <v>商务辅助服务</v>
      </c>
      <c r="V197" s="22">
        <f>产品服务物料清单!H197</f>
        <v>2</v>
      </c>
      <c r="W197" s="20" t="str">
        <f>产品服务物料清单!G197</f>
        <v>经纪代理服务</v>
      </c>
      <c r="X197" s="20" t="str">
        <f>产品服务物料清单!I197</f>
        <v>07</v>
      </c>
      <c r="Y197" s="20" t="str">
        <f>产品服务物料清单!AQ197</f>
        <v>D:党工团办综合</v>
      </c>
      <c r="Z197" s="20" t="str">
        <f>产品服务物料清单!K197</f>
        <v>成本中心-抚恤金代理服务</v>
      </c>
      <c r="AA197" s="24">
        <f>产品服务物料清单!Q197</f>
        <v>0.06</v>
      </c>
      <c r="AB197" s="83" t="str">
        <f>产品服务物料清单!R197</f>
        <v>其他</v>
      </c>
      <c r="AC197" s="83" t="str">
        <f>产品服务物料清单!S197</f>
        <v>不缴纳印花税</v>
      </c>
    </row>
    <row r="198" spans="1:29" ht="14.1" customHeight="1" x14ac:dyDescent="0.3">
      <c r="A198" s="83" t="str">
        <f>产品服务物料清单!J198</f>
        <v>DDA11208</v>
      </c>
      <c r="B198" s="24" t="str">
        <f>产品服务物料清单!L198</f>
        <v>PC</v>
      </c>
      <c r="C198" s="83">
        <f>产品服务物料清单!M198</f>
        <v>1</v>
      </c>
      <c r="D198" s="24" t="str">
        <f>产品服务物料清单!N198</f>
        <v>指各类经纪、中介、代理服务，用于办理签证产生的服务费。</v>
      </c>
      <c r="E198" s="123" t="str">
        <f>产品服务物料清单!O198</f>
        <v>A</v>
      </c>
      <c r="F198" s="83" t="str">
        <f>产品服务物料清单!P198</f>
        <v>D0</v>
      </c>
      <c r="G198" s="83" t="str">
        <f>产品服务物料清单!U198</f>
        <v>FW</v>
      </c>
      <c r="H198" s="123" t="str">
        <f>产品服务物料清单!V198</f>
        <v>5101039099</v>
      </c>
      <c r="I198" s="83" t="str">
        <f>产品服务物料清单!X198</f>
        <v>×</v>
      </c>
      <c r="J198" s="83" t="str">
        <f>产品服务物料清单!Y198</f>
        <v>×</v>
      </c>
      <c r="K198" s="83" t="str">
        <f>产品服务物料清单!Z198</f>
        <v>×</v>
      </c>
      <c r="L198" s="83" t="str">
        <f>产品服务物料清单!AA198</f>
        <v>×</v>
      </c>
      <c r="M198" s="24">
        <f>产品服务物料清单!AB198</f>
        <v>0</v>
      </c>
      <c r="N198" s="24">
        <f>产品服务物料清单!AC198</f>
        <v>0</v>
      </c>
      <c r="O198" s="83">
        <f>产品服务物料清单!AD198</f>
        <v>0</v>
      </c>
      <c r="P198" s="83">
        <f>产品服务物料清单!AE198</f>
        <v>0</v>
      </c>
      <c r="Q198" s="20" t="str">
        <f>产品服务物料清单!B198</f>
        <v>DD</v>
      </c>
      <c r="R198" s="20" t="str">
        <f>产品服务物料清单!A198</f>
        <v>服务采购合同</v>
      </c>
      <c r="S198" s="20" t="str">
        <f>产品服务物料清单!C198</f>
        <v>A:成本中心类业务</v>
      </c>
      <c r="T198" s="21" t="str">
        <f>产品服务物料清单!F198</f>
        <v>11</v>
      </c>
      <c r="U198" s="20" t="str">
        <f>产品服务物料清单!E198</f>
        <v>商务辅助服务</v>
      </c>
      <c r="V198" s="22">
        <f>产品服务物料清单!H198</f>
        <v>2</v>
      </c>
      <c r="W198" s="20" t="str">
        <f>产品服务物料清单!G198</f>
        <v>经纪代理服务</v>
      </c>
      <c r="X198" s="20" t="str">
        <f>产品服务物料清单!I198</f>
        <v>08</v>
      </c>
      <c r="Y198" s="20" t="str">
        <f>产品服务物料清单!AQ198</f>
        <v>E:其他</v>
      </c>
      <c r="Z198" s="20" t="str">
        <f>产品服务物料清单!K198</f>
        <v>成本中心-签证办理服务</v>
      </c>
      <c r="AA198" s="24">
        <f>产品服务物料清单!Q198</f>
        <v>0.06</v>
      </c>
      <c r="AB198" s="83" t="str">
        <f>产品服务物料清单!R198</f>
        <v>其他</v>
      </c>
      <c r="AC198" s="83" t="str">
        <f>产品服务物料清单!S198</f>
        <v>不缴纳印花税</v>
      </c>
    </row>
    <row r="199" spans="1:29" ht="14.1" customHeight="1" x14ac:dyDescent="0.3">
      <c r="A199" s="83" t="str">
        <f>产品服务物料清单!J199</f>
        <v>DDA11209</v>
      </c>
      <c r="B199" s="24" t="str">
        <f>产品服务物料清单!L199</f>
        <v>PC</v>
      </c>
      <c r="C199" s="83">
        <f>产品服务物料清单!M199</f>
        <v>1</v>
      </c>
      <c r="D199" s="24" t="str">
        <f>产品服务物料清单!N199</f>
        <v>社保代理服务费。</v>
      </c>
      <c r="E199" s="123" t="str">
        <f>产品服务物料清单!O199</f>
        <v>A</v>
      </c>
      <c r="F199" s="83" t="str">
        <f>产品服务物料清单!P199</f>
        <v>D0</v>
      </c>
      <c r="G199" s="83" t="str">
        <f>产品服务物料清单!U199</f>
        <v>FW</v>
      </c>
      <c r="H199" s="123" t="str">
        <f>产品服务物料清单!V199</f>
        <v>5101039099</v>
      </c>
      <c r="I199" s="83" t="str">
        <f>产品服务物料清单!X199</f>
        <v>×</v>
      </c>
      <c r="J199" s="83" t="str">
        <f>产品服务物料清单!Y199</f>
        <v>×</v>
      </c>
      <c r="K199" s="83" t="str">
        <f>产品服务物料清单!Z199</f>
        <v>×</v>
      </c>
      <c r="L199" s="83" t="str">
        <f>产品服务物料清单!AA199</f>
        <v>×</v>
      </c>
      <c r="M199" s="24">
        <f>产品服务物料清单!AB199</f>
        <v>0</v>
      </c>
      <c r="N199" s="24">
        <f>产品服务物料清单!AC199</f>
        <v>0</v>
      </c>
      <c r="O199" s="83">
        <f>产品服务物料清单!AD199</f>
        <v>0</v>
      </c>
      <c r="P199" s="83">
        <f>产品服务物料清单!AE199</f>
        <v>0</v>
      </c>
      <c r="Q199" s="20" t="str">
        <f>产品服务物料清单!B199</f>
        <v>DD</v>
      </c>
      <c r="R199" s="20" t="str">
        <f>产品服务物料清单!A199</f>
        <v>服务采购合同</v>
      </c>
      <c r="S199" s="20" t="str">
        <f>产品服务物料清单!C199</f>
        <v>A:成本中心类业务</v>
      </c>
      <c r="T199" s="21" t="str">
        <f>产品服务物料清单!F199</f>
        <v>11</v>
      </c>
      <c r="U199" s="20" t="str">
        <f>产品服务物料清单!E199</f>
        <v>商务辅助服务</v>
      </c>
      <c r="V199" s="22">
        <f>产品服务物料清单!H199</f>
        <v>2</v>
      </c>
      <c r="W199" s="20" t="str">
        <f>产品服务物料清单!G199</f>
        <v>经纪代理服务</v>
      </c>
      <c r="X199" s="20" t="str">
        <f>产品服务物料清单!I199</f>
        <v>09</v>
      </c>
      <c r="Y199" s="20" t="str">
        <f>产品服务物料清单!AQ199</f>
        <v>D:党工团办综合</v>
      </c>
      <c r="Z199" s="20" t="str">
        <f>产品服务物料清单!K199</f>
        <v>成本中心-社保代理服务</v>
      </c>
      <c r="AA199" s="24">
        <f>产品服务物料清单!Q199</f>
        <v>0.06</v>
      </c>
      <c r="AB199" s="83" t="str">
        <f>产品服务物料清单!R199</f>
        <v>其他</v>
      </c>
      <c r="AC199" s="83" t="str">
        <f>产品服务物料清单!S199</f>
        <v>不缴纳印花税</v>
      </c>
    </row>
    <row r="200" spans="1:29" ht="14.1" customHeight="1" x14ac:dyDescent="0.3">
      <c r="A200" s="83" t="str">
        <f>产品服务物料清单!J200</f>
        <v>DDA11301</v>
      </c>
      <c r="B200" s="24" t="str">
        <f>产品服务物料清单!L200</f>
        <v>PC</v>
      </c>
      <c r="C200" s="83">
        <f>产品服务物料清单!M200</f>
        <v>1</v>
      </c>
      <c r="D200" s="24" t="str">
        <f>产品服务物料清单!N200</f>
        <v>指提供人才委托招聘等服务的业务活动，招聘期间发生的与人力资源相关的费用，例如猎头推荐费用。</v>
      </c>
      <c r="E200" s="123" t="str">
        <f>产品服务物料清单!O200</f>
        <v>A</v>
      </c>
      <c r="F200" s="83" t="str">
        <f>产品服务物料清单!P200</f>
        <v>D0</v>
      </c>
      <c r="G200" s="83" t="str">
        <f>产品服务物料清单!U200</f>
        <v>FW</v>
      </c>
      <c r="H200" s="123" t="str">
        <f>产品服务物料清单!V200</f>
        <v>5101054000</v>
      </c>
      <c r="I200" s="83" t="str">
        <f>产品服务物料清单!X200</f>
        <v>×</v>
      </c>
      <c r="J200" s="83" t="str">
        <f>产品服务物料清单!Y200</f>
        <v>×</v>
      </c>
      <c r="K200" s="83" t="str">
        <f>产品服务物料清单!Z200</f>
        <v>×</v>
      </c>
      <c r="L200" s="83" t="str">
        <f>产品服务物料清单!AA200</f>
        <v>×</v>
      </c>
      <c r="M200" s="24">
        <f>产品服务物料清单!AB200</f>
        <v>0</v>
      </c>
      <c r="N200" s="24">
        <f>产品服务物料清单!AC200</f>
        <v>0</v>
      </c>
      <c r="O200" s="83">
        <f>产品服务物料清单!AD200</f>
        <v>0</v>
      </c>
      <c r="P200" s="83">
        <f>产品服务物料清单!AE200</f>
        <v>0</v>
      </c>
      <c r="Q200" s="20" t="str">
        <f>产品服务物料清单!B200</f>
        <v>DD</v>
      </c>
      <c r="R200" s="20" t="str">
        <f>产品服务物料清单!A200</f>
        <v>服务采购合同</v>
      </c>
      <c r="S200" s="20" t="str">
        <f>产品服务物料清单!C200</f>
        <v>A:成本中心类业务</v>
      </c>
      <c r="T200" s="21" t="str">
        <f>产品服务物料清单!F200</f>
        <v>11</v>
      </c>
      <c r="U200" s="20" t="str">
        <f>产品服务物料清单!E200</f>
        <v>商务辅助服务</v>
      </c>
      <c r="V200" s="22">
        <f>产品服务物料清单!H200</f>
        <v>3</v>
      </c>
      <c r="W200" s="20" t="str">
        <f>产品服务物料清单!G200</f>
        <v>人力资源服务</v>
      </c>
      <c r="X200" s="20" t="str">
        <f>产品服务物料清单!I200</f>
        <v>01</v>
      </c>
      <c r="Y200" s="20" t="str">
        <f>产品服务物料清单!AQ200</f>
        <v>D:党工团办综合</v>
      </c>
      <c r="Z200" s="20" t="str">
        <f>产品服务物料清单!K200</f>
        <v>成本中心-招聘服务</v>
      </c>
      <c r="AA200" s="24">
        <f>产品服务物料清单!Q200</f>
        <v>0.06</v>
      </c>
      <c r="AB200" s="83" t="str">
        <f>产品服务物料清单!R200</f>
        <v>其他</v>
      </c>
      <c r="AC200" s="83" t="str">
        <f>产品服务物料清单!S200</f>
        <v>不缴纳印花税</v>
      </c>
    </row>
    <row r="201" spans="1:29" ht="14.1" customHeight="1" x14ac:dyDescent="0.3">
      <c r="A201" s="83" t="str">
        <f>产品服务物料清单!J201</f>
        <v>DDA12101</v>
      </c>
      <c r="B201" s="83" t="str">
        <f>产品服务物料清单!L201</f>
        <v>PC</v>
      </c>
      <c r="C201" s="83">
        <f>产品服务物料清单!M201</f>
        <v>1</v>
      </c>
      <c r="D201" s="83" t="str">
        <f>产品服务物料清单!N201</f>
        <v>指提供财务、采购等公司档案资料管理服务</v>
      </c>
      <c r="E201" s="123" t="str">
        <f>产品服务物料清单!O201</f>
        <v>A</v>
      </c>
      <c r="F201" s="83" t="str">
        <f>产品服务物料清单!P201</f>
        <v>D3</v>
      </c>
      <c r="G201" s="83" t="str">
        <f>产品服务物料清单!U201</f>
        <v>FW</v>
      </c>
      <c r="H201" s="123" t="str">
        <f>产品服务物料清单!V201</f>
        <v>5101011000</v>
      </c>
      <c r="I201" s="83" t="str">
        <f>产品服务物料清单!X201</f>
        <v>×</v>
      </c>
      <c r="J201" s="83" t="str">
        <f>产品服务物料清单!Y201</f>
        <v>×</v>
      </c>
      <c r="K201" s="83" t="str">
        <f>产品服务物料清单!Z201</f>
        <v>×</v>
      </c>
      <c r="L201" s="83" t="str">
        <f>产品服务物料清单!AA201</f>
        <v>×</v>
      </c>
      <c r="M201" s="24">
        <f>产品服务物料清单!AB201</f>
        <v>0</v>
      </c>
      <c r="N201" s="24">
        <f>产品服务物料清单!AC201</f>
        <v>0</v>
      </c>
      <c r="O201" s="83">
        <f>产品服务物料清单!AD201</f>
        <v>0</v>
      </c>
      <c r="P201" s="83">
        <f>产品服务物料清单!AE201</f>
        <v>0</v>
      </c>
      <c r="Q201" s="20" t="str">
        <f>产品服务物料清单!B201</f>
        <v>DD</v>
      </c>
      <c r="R201" s="20" t="str">
        <f>产品服务物料清单!A201</f>
        <v>服务采购合同</v>
      </c>
      <c r="S201" s="20" t="str">
        <f>产品服务物料清单!C201</f>
        <v>A:成本中心类业务</v>
      </c>
      <c r="T201" s="21" t="str">
        <f>产品服务物料清单!F201</f>
        <v>12</v>
      </c>
      <c r="U201" s="20" t="str">
        <f>产品服务物料清单!E201</f>
        <v>生活服务</v>
      </c>
      <c r="V201" s="22">
        <f>产品服务物料清单!H201</f>
        <v>1</v>
      </c>
      <c r="W201" s="20" t="str">
        <f>产品服务物料清单!G201</f>
        <v>文化体育服务</v>
      </c>
      <c r="X201" s="20" t="str">
        <f>产品服务物料清单!I201</f>
        <v>01</v>
      </c>
      <c r="Y201" s="20" t="str">
        <f>产品服务物料清单!AQ201</f>
        <v>D:党工团办综合</v>
      </c>
      <c r="Z201" s="20" t="str">
        <f>产品服务物料清单!K201</f>
        <v>成本中心-档案管理服务</v>
      </c>
      <c r="AA201" s="24">
        <f>产品服务物料清单!Q201</f>
        <v>0.06</v>
      </c>
      <c r="AB201" s="83" t="str">
        <f>产品服务物料清单!R201</f>
        <v>生活服务</v>
      </c>
      <c r="AC201" s="123" t="str">
        <f>产品服务物料清单!S201</f>
        <v>不缴纳印花税</v>
      </c>
    </row>
    <row r="202" spans="1:29" ht="14.1" customHeight="1" x14ac:dyDescent="0.3">
      <c r="A202" s="83" t="str">
        <f>产品服务物料清单!J202</f>
        <v>DDA12201</v>
      </c>
      <c r="B202" s="24" t="str">
        <f>产品服务物料清单!L202</f>
        <v>PC</v>
      </c>
      <c r="C202" s="83">
        <f>产品服务物料清单!M202</f>
        <v>1</v>
      </c>
      <c r="D202" s="24" t="str">
        <f>产品服务物料清单!N202</f>
        <v>指为满足工作需求提供的教育培训服务，与统计型订单无关的培训费用，如管理层培训等。</v>
      </c>
      <c r="E202" s="123" t="str">
        <f>产品服务物料清单!O202</f>
        <v>A</v>
      </c>
      <c r="F202" s="83" t="str">
        <f>产品服务物料清单!P202</f>
        <v>D3</v>
      </c>
      <c r="G202" s="83" t="str">
        <f>产品服务物料清单!U202</f>
        <v>FW</v>
      </c>
      <c r="H202" s="123" t="str">
        <f>产品服务物料清单!V202</f>
        <v>2211060200</v>
      </c>
      <c r="I202" s="83" t="str">
        <f>产品服务物料清单!X202</f>
        <v>×</v>
      </c>
      <c r="J202" s="83" t="str">
        <f>产品服务物料清单!Y202</f>
        <v>×</v>
      </c>
      <c r="K202" s="83" t="str">
        <f>产品服务物料清单!Z202</f>
        <v>×</v>
      </c>
      <c r="L202" s="83" t="str">
        <f>产品服务物料清单!AA202</f>
        <v>×</v>
      </c>
      <c r="M202" s="24">
        <f>产品服务物料清单!AB202</f>
        <v>0</v>
      </c>
      <c r="N202" s="24">
        <f>产品服务物料清单!AC202</f>
        <v>0</v>
      </c>
      <c r="O202" s="83">
        <f>产品服务物料清单!AD202</f>
        <v>0</v>
      </c>
      <c r="P202" s="83">
        <f>产品服务物料清单!AE202</f>
        <v>0</v>
      </c>
      <c r="Q202" s="20" t="str">
        <f>产品服务物料清单!B202</f>
        <v>DD</v>
      </c>
      <c r="R202" s="20" t="str">
        <f>产品服务物料清单!A202</f>
        <v>服务采购合同</v>
      </c>
      <c r="S202" s="20" t="str">
        <f>产品服务物料清单!C202</f>
        <v>A:成本中心类业务</v>
      </c>
      <c r="T202" s="21" t="str">
        <f>产品服务物料清单!F202</f>
        <v>12</v>
      </c>
      <c r="U202" s="20" t="str">
        <f>产品服务物料清单!E202</f>
        <v>生活服务</v>
      </c>
      <c r="V202" s="22">
        <f>产品服务物料清单!H202</f>
        <v>2</v>
      </c>
      <c r="W202" s="20" t="str">
        <f>产品服务物料清单!G202</f>
        <v>教育医疗服务</v>
      </c>
      <c r="X202" s="20" t="str">
        <f>产品服务物料清单!I202</f>
        <v>01</v>
      </c>
      <c r="Y202" s="20" t="str">
        <f>产品服务物料清单!AQ202</f>
        <v>D:党工团办综合</v>
      </c>
      <c r="Z202" s="20" t="str">
        <f>产品服务物料清单!K202</f>
        <v>成本中心-教育培训服务</v>
      </c>
      <c r="AA202" s="24">
        <f>产品服务物料清单!Q202</f>
        <v>0.06</v>
      </c>
      <c r="AB202" s="83" t="str">
        <f>产品服务物料清单!R202</f>
        <v>生活服务</v>
      </c>
      <c r="AC202" s="83" t="str">
        <f>产品服务物料清单!S202</f>
        <v>不缴纳印花税</v>
      </c>
    </row>
    <row r="203" spans="1:29" ht="14.1" customHeight="1" x14ac:dyDescent="0.3">
      <c r="A203" s="83" t="str">
        <f>产品服务物料清单!J203</f>
        <v>DDA12202</v>
      </c>
      <c r="B203" s="24" t="str">
        <f>产品服务物料清单!L203</f>
        <v>PC</v>
      </c>
      <c r="C203" s="83">
        <f>产品服务物料清单!M203</f>
        <v>1</v>
      </c>
      <c r="D203" s="24" t="str">
        <f>产品服务物料清单!N203</f>
        <v>指在入职前提供医学检查的服务。</v>
      </c>
      <c r="E203" s="123" t="str">
        <f>产品服务物料清单!O203</f>
        <v>A</v>
      </c>
      <c r="F203" s="83" t="str">
        <f>产品服务物料清单!P203</f>
        <v>D3</v>
      </c>
      <c r="G203" s="83" t="str">
        <f>产品服务物料清单!U203</f>
        <v>FW</v>
      </c>
      <c r="H203" s="123" t="str">
        <f>产品服务物料清单!V203</f>
        <v>2211080300</v>
      </c>
      <c r="I203" s="83" t="str">
        <f>产品服务物料清单!X203</f>
        <v>×</v>
      </c>
      <c r="J203" s="83" t="str">
        <f>产品服务物料清单!Y203</f>
        <v>×</v>
      </c>
      <c r="K203" s="83" t="str">
        <f>产品服务物料清单!Z203</f>
        <v>×</v>
      </c>
      <c r="L203" s="83" t="str">
        <f>产品服务物料清单!AA203</f>
        <v>×</v>
      </c>
      <c r="M203" s="24">
        <f>产品服务物料清单!AB203</f>
        <v>0</v>
      </c>
      <c r="N203" s="24">
        <f>产品服务物料清单!AC203</f>
        <v>0</v>
      </c>
      <c r="O203" s="83" t="str">
        <f>产品服务物料清单!AD203</f>
        <v>职业健康-体检</v>
      </c>
      <c r="P203" s="83">
        <f>产品服务物料清单!AE203</f>
        <v>0</v>
      </c>
      <c r="Q203" s="20" t="str">
        <f>产品服务物料清单!B203</f>
        <v>DD</v>
      </c>
      <c r="R203" s="20" t="str">
        <f>产品服务物料清单!A203</f>
        <v>服务采购合同</v>
      </c>
      <c r="S203" s="20" t="str">
        <f>产品服务物料清单!C203</f>
        <v>A:成本中心类业务</v>
      </c>
      <c r="T203" s="21" t="str">
        <f>产品服务物料清单!F203</f>
        <v>12</v>
      </c>
      <c r="U203" s="20" t="str">
        <f>产品服务物料清单!E203</f>
        <v>生活服务</v>
      </c>
      <c r="V203" s="22">
        <f>产品服务物料清单!H203</f>
        <v>2</v>
      </c>
      <c r="W203" s="20" t="str">
        <f>产品服务物料清单!G203</f>
        <v>教育医疗服务</v>
      </c>
      <c r="X203" s="20" t="str">
        <f>产品服务物料清单!I203</f>
        <v>02</v>
      </c>
      <c r="Y203" s="20" t="str">
        <f>产品服务物料清单!AQ203</f>
        <v>D:党工团办综合</v>
      </c>
      <c r="Z203" s="20" t="str">
        <f>产品服务物料清单!K203</f>
        <v>成本中心-入职前体检</v>
      </c>
      <c r="AA203" s="24">
        <f>产品服务物料清单!Q203</f>
        <v>0.06</v>
      </c>
      <c r="AB203" s="83" t="str">
        <f>产品服务物料清单!R203</f>
        <v>生活服务</v>
      </c>
      <c r="AC203" s="83" t="str">
        <f>产品服务物料清单!S203</f>
        <v>不缴纳印花税</v>
      </c>
    </row>
    <row r="204" spans="1:29" ht="14.1" customHeight="1" x14ac:dyDescent="0.3">
      <c r="A204" s="83" t="str">
        <f>产品服务物料清单!J204</f>
        <v>DDA12401</v>
      </c>
      <c r="B204" s="24" t="str">
        <f>产品服务物料清单!L204</f>
        <v>PC</v>
      </c>
      <c r="C204" s="83">
        <f>产品服务物料清单!M204</f>
        <v>1</v>
      </c>
      <c r="D204" s="24" t="str">
        <f>产品服务物料清单!N204</f>
        <v>指通过提供饮食为职工提供与日常工作餐相关的饮食服务，如职工活动餐费。</v>
      </c>
      <c r="E204" s="123" t="str">
        <f>产品服务物料清单!O204</f>
        <v>A</v>
      </c>
      <c r="F204" s="83" t="str">
        <f>产品服务物料清单!P204</f>
        <v>D3</v>
      </c>
      <c r="G204" s="83" t="str">
        <f>产品服务物料清单!U204</f>
        <v>FW</v>
      </c>
      <c r="H204" s="123" t="str">
        <f>产品服务物料清单!V204</f>
        <v>2211020000</v>
      </c>
      <c r="I204" s="83" t="str">
        <f>产品服务物料清单!X204</f>
        <v>×</v>
      </c>
      <c r="J204" s="83" t="str">
        <f>产品服务物料清单!Y204</f>
        <v>×</v>
      </c>
      <c r="K204" s="83" t="str">
        <f>产品服务物料清单!Z204</f>
        <v>×</v>
      </c>
      <c r="L204" s="83" t="str">
        <f>产品服务物料清单!AA204</f>
        <v>×</v>
      </c>
      <c r="M204" s="24">
        <f>产品服务物料清单!AB204</f>
        <v>0</v>
      </c>
      <c r="N204" s="24">
        <f>产品服务物料清单!AC204</f>
        <v>0</v>
      </c>
      <c r="O204" s="83">
        <f>产品服务物料清单!AD204</f>
        <v>0</v>
      </c>
      <c r="P204" s="83">
        <f>产品服务物料清单!AE204</f>
        <v>0</v>
      </c>
      <c r="Q204" s="20" t="str">
        <f>产品服务物料清单!B204</f>
        <v>DD</v>
      </c>
      <c r="R204" s="20" t="str">
        <f>产品服务物料清单!A204</f>
        <v>服务采购合同</v>
      </c>
      <c r="S204" s="20" t="str">
        <f>产品服务物料清单!C204</f>
        <v>A:成本中心类业务</v>
      </c>
      <c r="T204" s="21" t="str">
        <f>产品服务物料清单!F204</f>
        <v>12</v>
      </c>
      <c r="U204" s="20" t="str">
        <f>产品服务物料清单!E204</f>
        <v>生活服务</v>
      </c>
      <c r="V204" s="22">
        <f>产品服务物料清单!H204</f>
        <v>4</v>
      </c>
      <c r="W204" s="20" t="str">
        <f>产品服务物料清单!G204</f>
        <v>餐饮住宿服务</v>
      </c>
      <c r="X204" s="20" t="str">
        <f>产品服务物料清单!I204</f>
        <v>01</v>
      </c>
      <c r="Y204" s="20" t="str">
        <f>产品服务物料清单!AQ204</f>
        <v>E:其他</v>
      </c>
      <c r="Z204" s="20" t="str">
        <f>产品服务物料清单!K204</f>
        <v>成本中心-职工餐费</v>
      </c>
      <c r="AA204" s="24">
        <f>产品服务物料清单!Q204</f>
        <v>0.06</v>
      </c>
      <c r="AB204" s="83" t="str">
        <f>产品服务物料清单!R204</f>
        <v>生活服务</v>
      </c>
      <c r="AC204" s="83" t="str">
        <f>产品服务物料清单!S204</f>
        <v>不缴纳印花税</v>
      </c>
    </row>
    <row r="205" spans="1:29" ht="14.1" customHeight="1" x14ac:dyDescent="0.3">
      <c r="A205" s="83" t="str">
        <f>产品服务物料清单!J205</f>
        <v>DDA13101</v>
      </c>
      <c r="B205" s="83" t="str">
        <f>产品服务物料清单!L205</f>
        <v>PC</v>
      </c>
      <c r="C205" s="83">
        <f>产品服务物料清单!M205</f>
        <v>1</v>
      </c>
      <c r="D205" s="24" t="str">
        <f>产品服务物料清单!N205</f>
        <v>指中国邮政集团公司及其所属邮政企业提供邮件寄递的业务活动。</v>
      </c>
      <c r="E205" s="123" t="str">
        <f>产品服务物料清单!O205</f>
        <v>A</v>
      </c>
      <c r="F205" s="83" t="str">
        <f>产品服务物料清单!P205</f>
        <v>N0</v>
      </c>
      <c r="G205" s="83" t="str">
        <f>产品服务物料清单!U205</f>
        <v>FW</v>
      </c>
      <c r="H205" s="123" t="str">
        <f>产品服务物料清单!V205</f>
        <v>5101011000</v>
      </c>
      <c r="I205" s="83" t="str">
        <f>产品服务物料清单!X205</f>
        <v>×</v>
      </c>
      <c r="J205" s="83" t="str">
        <f>产品服务物料清单!Y205</f>
        <v>×</v>
      </c>
      <c r="K205" s="83" t="str">
        <f>产品服务物料清单!Z205</f>
        <v>×</v>
      </c>
      <c r="L205" s="83" t="str">
        <f>产品服务物料清单!AA205</f>
        <v>×</v>
      </c>
      <c r="M205" s="24">
        <f>产品服务物料清单!AB205</f>
        <v>0</v>
      </c>
      <c r="N205" s="24">
        <f>产品服务物料清单!AC205</f>
        <v>0</v>
      </c>
      <c r="O205" s="83">
        <f>产品服务物料清单!AD205</f>
        <v>0</v>
      </c>
      <c r="P205" s="83">
        <f>产品服务物料清单!AE205</f>
        <v>0</v>
      </c>
      <c r="Q205" s="20" t="str">
        <f>产品服务物料清单!B205</f>
        <v>DD</v>
      </c>
      <c r="R205" s="20" t="str">
        <f>产品服务物料清单!A205</f>
        <v>服务采购合同</v>
      </c>
      <c r="S205" s="20" t="str">
        <f>产品服务物料清单!C205</f>
        <v>A:成本中心类业务</v>
      </c>
      <c r="T205" s="21" t="str">
        <f>产品服务物料清单!F205</f>
        <v>13</v>
      </c>
      <c r="U205" s="20" t="str">
        <f>产品服务物料清单!E205</f>
        <v>邮政服务</v>
      </c>
      <c r="V205" s="22">
        <f>产品服务物料清单!H205</f>
        <v>1</v>
      </c>
      <c r="W205" s="20" t="str">
        <f>产品服务物料清单!G205</f>
        <v>邮政普遍服务</v>
      </c>
      <c r="X205" s="20" t="str">
        <f>产品服务物料清单!I205</f>
        <v>01</v>
      </c>
      <c r="Y205" s="20" t="str">
        <f>产品服务物料清单!AQ205</f>
        <v>E:其他</v>
      </c>
      <c r="Z205" s="20" t="str">
        <f>产品服务物料清单!K205</f>
        <v>成本中心-邮政快递费</v>
      </c>
      <c r="AA205" s="24">
        <f>产品服务物料清单!Q205</f>
        <v>0.09</v>
      </c>
      <c r="AB205" s="83" t="str">
        <f>产品服务物料清单!R205</f>
        <v>其他（进）</v>
      </c>
      <c r="AC205" s="83" t="str">
        <f>产品服务物料清单!S205</f>
        <v>不缴纳印花税</v>
      </c>
    </row>
    <row r="206" spans="1:29" ht="14.1" customHeight="1" x14ac:dyDescent="0.3">
      <c r="A206" s="83" t="str">
        <f>产品服务物料清单!J206</f>
        <v>DDB03201</v>
      </c>
      <c r="B206" s="24" t="str">
        <f>产品服务物料清单!L206</f>
        <v>PC</v>
      </c>
      <c r="C206" s="83">
        <f>产品服务物料清单!M206</f>
        <v>1</v>
      </c>
      <c r="D206" s="24" t="str">
        <f>产品服务物料清单!N206</f>
        <v>指通过陆路运送旅客的运输业务活动，专指党组织活动中用车费用。</v>
      </c>
      <c r="E206" s="123" t="str">
        <f>产品服务物料清单!O206</f>
        <v>B</v>
      </c>
      <c r="F206" s="83" t="str">
        <f>产品服务物料清单!P206</f>
        <v>M3</v>
      </c>
      <c r="G206" s="83" t="str">
        <f>产品服务物料清单!U206</f>
        <v>ZL</v>
      </c>
      <c r="H206" s="123" t="str">
        <f>产品服务物料清单!V206</f>
        <v>5101051000</v>
      </c>
      <c r="I206" s="83" t="str">
        <f>产品服务物料清单!X206</f>
        <v>×</v>
      </c>
      <c r="J206" s="83" t="str">
        <f>产品服务物料清单!Y206</f>
        <v>×</v>
      </c>
      <c r="K206" s="83" t="str">
        <f>产品服务物料清单!Z206</f>
        <v>×</v>
      </c>
      <c r="L206" s="83" t="str">
        <f>产品服务物料清单!AA206</f>
        <v>×</v>
      </c>
      <c r="M206" s="24">
        <f>产品服务物料清单!AB206</f>
        <v>0</v>
      </c>
      <c r="N206" s="24">
        <f>产品服务物料清单!AC206</f>
        <v>0</v>
      </c>
      <c r="O206" s="83">
        <f>产品服务物料清单!AD206</f>
        <v>0</v>
      </c>
      <c r="P206" s="83">
        <f>产品服务物料清单!AE206</f>
        <v>0</v>
      </c>
      <c r="Q206" s="20" t="str">
        <f>产品服务物料清单!B206</f>
        <v>DD</v>
      </c>
      <c r="R206" s="20" t="str">
        <f>产品服务物料清单!A206</f>
        <v>服务采购合同</v>
      </c>
      <c r="S206" s="20" t="str">
        <f>产品服务物料清单!C206</f>
        <v>B:党工团类业务</v>
      </c>
      <c r="T206" s="21" t="str">
        <f>产品服务物料清单!F206</f>
        <v>03</v>
      </c>
      <c r="U206" s="20" t="str">
        <f>产品服务物料清单!E206</f>
        <v>租赁服务</v>
      </c>
      <c r="V206" s="22">
        <f>产品服务物料清单!H206</f>
        <v>2</v>
      </c>
      <c r="W206" s="20" t="str">
        <f>产品服务物料清单!G206</f>
        <v>经营租赁服务</v>
      </c>
      <c r="X206" s="20" t="str">
        <f>产品服务物料清单!I206</f>
        <v>01</v>
      </c>
      <c r="Y206" s="20" t="str">
        <f>产品服务物料清单!AQ206</f>
        <v>D:党工团办综合</v>
      </c>
      <c r="Z206" s="20" t="str">
        <f>产品服务物料清单!K206</f>
        <v>党组织活动-租车费</v>
      </c>
      <c r="AA206" s="24">
        <f>产品服务物料清单!Q206</f>
        <v>0.13</v>
      </c>
      <c r="AB206" s="83" t="str">
        <f>产品服务物料清单!R206</f>
        <v>有形动产租赁（进）</v>
      </c>
      <c r="AC206" s="83" t="str">
        <f>产品服务物料清单!S206</f>
        <v>财产租赁合同</v>
      </c>
    </row>
    <row r="207" spans="1:29" ht="14.1" customHeight="1" x14ac:dyDescent="0.3">
      <c r="A207" s="83" t="str">
        <f>产品服务物料清单!J207</f>
        <v>DDB03202</v>
      </c>
      <c r="B207" s="24" t="str">
        <f>产品服务物料清单!L207</f>
        <v>PC</v>
      </c>
      <c r="C207" s="83">
        <f>产品服务物料清单!M207</f>
        <v>1</v>
      </c>
      <c r="D207" s="24" t="str">
        <f>产品服务物料清单!N207</f>
        <v>指在约定时间内将不动产转让他人使用且租赁物所有权不变更的业务活动。特指与党组织相关的场地租赁业务。</v>
      </c>
      <c r="E207" s="123" t="str">
        <f>产品服务物料清单!O207</f>
        <v>B</v>
      </c>
      <c r="F207" s="83" t="str">
        <f>产品服务物料清单!P207</f>
        <v>N4</v>
      </c>
      <c r="G207" s="83" t="str">
        <f>产品服务物料清单!U207</f>
        <v>ZL</v>
      </c>
      <c r="H207" s="123" t="str">
        <f>产品服务物料清单!V207</f>
        <v>5101051000</v>
      </c>
      <c r="I207" s="83" t="str">
        <f>产品服务物料清单!X207</f>
        <v>×</v>
      </c>
      <c r="J207" s="83" t="str">
        <f>产品服务物料清单!Y207</f>
        <v>×</v>
      </c>
      <c r="K207" s="83" t="str">
        <f>产品服务物料清单!Z207</f>
        <v>×</v>
      </c>
      <c r="L207" s="83" t="str">
        <f>产品服务物料清单!AA207</f>
        <v>×</v>
      </c>
      <c r="M207" s="24" t="str">
        <f>产品服务物料清单!AB207</f>
        <v>备注栏内容：不动产的详细地址。</v>
      </c>
      <c r="N207" s="24">
        <f>产品服务物料清单!AC207</f>
        <v>0</v>
      </c>
      <c r="O207" s="83">
        <f>产品服务物料清单!AD207</f>
        <v>0</v>
      </c>
      <c r="P207" s="83">
        <f>产品服务物料清单!AE207</f>
        <v>0</v>
      </c>
      <c r="Q207" s="20" t="str">
        <f>产品服务物料清单!B207</f>
        <v>DD</v>
      </c>
      <c r="R207" s="20" t="str">
        <f>产品服务物料清单!A207</f>
        <v>服务采购合同</v>
      </c>
      <c r="S207" s="20" t="str">
        <f>产品服务物料清单!C207</f>
        <v>B:党工团类业务</v>
      </c>
      <c r="T207" s="21" t="str">
        <f>产品服务物料清单!F207</f>
        <v>03</v>
      </c>
      <c r="U207" s="20" t="str">
        <f>产品服务物料清单!E207</f>
        <v>租赁服务</v>
      </c>
      <c r="V207" s="22">
        <f>产品服务物料清单!H207</f>
        <v>2</v>
      </c>
      <c r="W207" s="20" t="str">
        <f>产品服务物料清单!G207</f>
        <v>经营租赁服务</v>
      </c>
      <c r="X207" s="20" t="str">
        <f>产品服务物料清单!I207</f>
        <v>02</v>
      </c>
      <c r="Y207" s="20" t="str">
        <f>产品服务物料清单!AQ207</f>
        <v>D:党工团办综合</v>
      </c>
      <c r="Z207" s="20" t="str">
        <f>产品服务物料清单!K207</f>
        <v>党组织活动-不动产租赁-活动场地</v>
      </c>
      <c r="AA207" s="24">
        <f>产品服务物料清单!Q207</f>
        <v>0.09</v>
      </c>
      <c r="AB207" s="83" t="str">
        <f>产品服务物料清单!R207</f>
        <v>不动产租赁服务（进）</v>
      </c>
      <c r="AC207" s="83" t="str">
        <f>产品服务物料清单!S207</f>
        <v>财产租赁合同</v>
      </c>
    </row>
    <row r="208" spans="1:29" ht="14.1" customHeight="1" x14ac:dyDescent="0.3">
      <c r="A208" s="83" t="str">
        <f>产品服务物料清单!J208</f>
        <v>DDB05301</v>
      </c>
      <c r="B208" s="24" t="str">
        <f>产品服务物料清单!L208</f>
        <v>PC</v>
      </c>
      <c r="C208" s="83">
        <f>产品服务物料清单!M208</f>
        <v>1</v>
      </c>
      <c r="D208" s="24" t="str">
        <f>产品服务物料清单!N208</f>
        <v>指对建筑物、构筑物进行修补、加固、养护、改善，使之恢复原来的使用价值或者延长其使用期限的工程作业。修缮的地点与党组织活动场所直接相关。特指党委活动场所房屋修缮。</v>
      </c>
      <c r="E208" s="123" t="str">
        <f>产品服务物料清单!O208</f>
        <v>B</v>
      </c>
      <c r="F208" s="83" t="str">
        <f>产品服务物料清单!P208</f>
        <v>N3</v>
      </c>
      <c r="G208" s="83" t="str">
        <f>产品服务物料清单!U208</f>
        <v>JG</v>
      </c>
      <c r="H208" s="123" t="str">
        <f>产品服务物料清单!V208</f>
        <v>5101051000</v>
      </c>
      <c r="I208" s="83" t="str">
        <f>产品服务物料清单!X208</f>
        <v>×</v>
      </c>
      <c r="J208" s="83" t="str">
        <f>产品服务物料清单!Y208</f>
        <v>×</v>
      </c>
      <c r="K208" s="83" t="str">
        <f>产品服务物料清单!Z208</f>
        <v>×</v>
      </c>
      <c r="L208" s="83" t="str">
        <f>产品服务物料清单!AA208</f>
        <v>×</v>
      </c>
      <c r="M208" s="24" t="str">
        <f>产品服务物料清单!AB208</f>
        <v>备注栏内容：建筑服务发生地县（市、区）名称及项目名称</v>
      </c>
      <c r="N208" s="24">
        <f>产品服务物料清单!AC208</f>
        <v>0</v>
      </c>
      <c r="O208" s="83">
        <f>产品服务物料清单!AD208</f>
        <v>0</v>
      </c>
      <c r="P208" s="83">
        <f>产品服务物料清单!AE208</f>
        <v>0</v>
      </c>
      <c r="Q208" s="20" t="str">
        <f>产品服务物料清单!B208</f>
        <v>DD</v>
      </c>
      <c r="R208" s="20" t="str">
        <f>产品服务物料清单!A208</f>
        <v>服务采购合同</v>
      </c>
      <c r="S208" s="20" t="str">
        <f>产品服务物料清单!C208</f>
        <v>B:党工团类业务</v>
      </c>
      <c r="T208" s="21" t="str">
        <f>产品服务物料清单!F208</f>
        <v>05</v>
      </c>
      <c r="U208" s="20" t="str">
        <f>产品服务物料清单!E208</f>
        <v>建筑服务</v>
      </c>
      <c r="V208" s="22">
        <f>产品服务物料清单!H208</f>
        <v>3</v>
      </c>
      <c r="W208" s="20" t="str">
        <f>产品服务物料清单!G208</f>
        <v>修缮服务</v>
      </c>
      <c r="X208" s="20" t="str">
        <f>产品服务物料清单!I208</f>
        <v>01</v>
      </c>
      <c r="Y208" s="20" t="str">
        <f>产品服务物料清单!AQ208</f>
        <v>D:党工团办综合</v>
      </c>
      <c r="Z208" s="20" t="str">
        <f>产品服务物料清单!K208</f>
        <v>党组织活动-活动场所房屋修缮</v>
      </c>
      <c r="AA208" s="24">
        <f>产品服务物料清单!Q208</f>
        <v>0.09</v>
      </c>
      <c r="AB208" s="83" t="str">
        <f>产品服务物料清单!R208</f>
        <v>建筑安装服务（进）</v>
      </c>
      <c r="AC208" s="83" t="str">
        <f>产品服务物料清单!S208</f>
        <v>加工承揽合同</v>
      </c>
    </row>
    <row r="209" spans="1:29" ht="14.1" customHeight="1" x14ac:dyDescent="0.3">
      <c r="A209" s="83" t="str">
        <f>产品服务物料清单!J209</f>
        <v>DDB05302</v>
      </c>
      <c r="B209" s="24" t="str">
        <f>产品服务物料清单!L209</f>
        <v>PC</v>
      </c>
      <c r="C209" s="83">
        <f>产品服务物料清单!M209</f>
        <v>1</v>
      </c>
      <c r="D209" s="24" t="str">
        <f>产品服务物料清单!N209</f>
        <v>指对建筑物、构筑物进行修补、加固、养护、改善，使之恢复原来的使用价值或者延长其使用期限的工程作业。修缮的地点与团组织活动场所直接相关。特指团委活动场所房屋修缮。</v>
      </c>
      <c r="E209" s="123" t="str">
        <f>产品服务物料清单!O209</f>
        <v>B</v>
      </c>
      <c r="F209" s="83" t="str">
        <f>产品服务物料清单!P209</f>
        <v>N3</v>
      </c>
      <c r="G209" s="83" t="str">
        <f>产品服务物料清单!U209</f>
        <v>JG</v>
      </c>
      <c r="H209" s="123" t="str">
        <f>产品服务物料清单!V209</f>
        <v>5101068000</v>
      </c>
      <c r="I209" s="83" t="str">
        <f>产品服务物料清单!X209</f>
        <v>×</v>
      </c>
      <c r="J209" s="83" t="str">
        <f>产品服务物料清单!Y209</f>
        <v>×</v>
      </c>
      <c r="K209" s="83" t="str">
        <f>产品服务物料清单!Z209</f>
        <v>×</v>
      </c>
      <c r="L209" s="83" t="str">
        <f>产品服务物料清单!AA209</f>
        <v>×</v>
      </c>
      <c r="M209" s="24" t="str">
        <f>产品服务物料清单!AB209</f>
        <v>备注栏内容：建筑服务发生地县（市、区）名称及项目名称</v>
      </c>
      <c r="N209" s="24">
        <f>产品服务物料清单!AC209</f>
        <v>0</v>
      </c>
      <c r="O209" s="83">
        <f>产品服务物料清单!AD209</f>
        <v>0</v>
      </c>
      <c r="P209" s="83">
        <f>产品服务物料清单!AE209</f>
        <v>0</v>
      </c>
      <c r="Q209" s="20" t="str">
        <f>产品服务物料清单!B209</f>
        <v>DD</v>
      </c>
      <c r="R209" s="20" t="str">
        <f>产品服务物料清单!A209</f>
        <v>服务采购合同</v>
      </c>
      <c r="S209" s="20" t="str">
        <f>产品服务物料清单!C209</f>
        <v>B:党工团类业务</v>
      </c>
      <c r="T209" s="21" t="str">
        <f>产品服务物料清单!F209</f>
        <v>05</v>
      </c>
      <c r="U209" s="20" t="str">
        <f>产品服务物料清单!E209</f>
        <v>建筑服务</v>
      </c>
      <c r="V209" s="22">
        <f>产品服务物料清单!H209</f>
        <v>3</v>
      </c>
      <c r="W209" s="20" t="str">
        <f>产品服务物料清单!G209</f>
        <v>修缮服务</v>
      </c>
      <c r="X209" s="20" t="str">
        <f>产品服务物料清单!I209</f>
        <v>02</v>
      </c>
      <c r="Y209" s="20" t="str">
        <f>产品服务物料清单!AQ209</f>
        <v>D:党工团办综合</v>
      </c>
      <c r="Z209" s="20" t="str">
        <f>产品服务物料清单!K209</f>
        <v>团组织活动-活动场所房屋修缮</v>
      </c>
      <c r="AA209" s="24">
        <f>产品服务物料清单!Q209</f>
        <v>0.09</v>
      </c>
      <c r="AB209" s="83" t="str">
        <f>产品服务物料清单!R209</f>
        <v>建筑安装服务（进）</v>
      </c>
      <c r="AC209" s="83" t="str">
        <f>产品服务物料清单!S209</f>
        <v>加工承揽合同</v>
      </c>
    </row>
    <row r="210" spans="1:29" ht="14.1" customHeight="1" x14ac:dyDescent="0.3">
      <c r="A210" s="83" t="str">
        <f>产品服务物料清单!J210</f>
        <v>DDB05303</v>
      </c>
      <c r="B210" s="24" t="str">
        <f>产品服务物料清单!L210</f>
        <v>PC</v>
      </c>
      <c r="C210" s="83">
        <f>产品服务物料清单!M210</f>
        <v>1</v>
      </c>
      <c r="D210" s="24" t="str">
        <f>产品服务物料清单!N210</f>
        <v>指对建筑物、构筑物进行修补、加固、养护、改善，使之恢复原来的使用价值或者延长其使用期限的工程作业。修缮的地点与工会活动场所直接相关。特指工会活动场所房屋修缮。</v>
      </c>
      <c r="E210" s="123" t="str">
        <f>产品服务物料清单!O210</f>
        <v>B</v>
      </c>
      <c r="F210" s="83" t="str">
        <f>产品服务物料清单!P210</f>
        <v>N3</v>
      </c>
      <c r="G210" s="83" t="str">
        <f>产品服务物料清单!U210</f>
        <v>JG</v>
      </c>
      <c r="H210" s="123" t="str">
        <f>产品服务物料清单!V210</f>
        <v>2211070200</v>
      </c>
      <c r="I210" s="83" t="str">
        <f>产品服务物料清单!X210</f>
        <v>×</v>
      </c>
      <c r="J210" s="83" t="str">
        <f>产品服务物料清单!Y210</f>
        <v>×</v>
      </c>
      <c r="K210" s="83" t="str">
        <f>产品服务物料清单!Z210</f>
        <v>×</v>
      </c>
      <c r="L210" s="83" t="str">
        <f>产品服务物料清单!AA210</f>
        <v>×</v>
      </c>
      <c r="M210" s="24" t="str">
        <f>产品服务物料清单!AB210</f>
        <v>备注栏内容：建筑服务发生地县（市、区）名称及项目名称</v>
      </c>
      <c r="N210" s="24">
        <f>产品服务物料清单!AC210</f>
        <v>0</v>
      </c>
      <c r="O210" s="83">
        <f>产品服务物料清单!AD210</f>
        <v>0</v>
      </c>
      <c r="P210" s="83">
        <f>产品服务物料清单!AE210</f>
        <v>0</v>
      </c>
      <c r="Q210" s="20" t="str">
        <f>产品服务物料清单!B210</f>
        <v>DD</v>
      </c>
      <c r="R210" s="20" t="str">
        <f>产品服务物料清单!A210</f>
        <v>服务采购合同</v>
      </c>
      <c r="S210" s="20" t="str">
        <f>产品服务物料清单!C210</f>
        <v>B:党工团类业务</v>
      </c>
      <c r="T210" s="21" t="str">
        <f>产品服务物料清单!F210</f>
        <v>05</v>
      </c>
      <c r="U210" s="20" t="str">
        <f>产品服务物料清单!E210</f>
        <v>建筑服务</v>
      </c>
      <c r="V210" s="22">
        <f>产品服务物料清单!H210</f>
        <v>3</v>
      </c>
      <c r="W210" s="20" t="str">
        <f>产品服务物料清单!G210</f>
        <v>修缮服务</v>
      </c>
      <c r="X210" s="20" t="str">
        <f>产品服务物料清单!I210</f>
        <v>03</v>
      </c>
      <c r="Y210" s="20" t="str">
        <f>产品服务物料清单!AQ210</f>
        <v>D:党工团办综合</v>
      </c>
      <c r="Z210" s="20" t="str">
        <f>产品服务物料清单!K210</f>
        <v>工会活动-活动场所房屋修缮</v>
      </c>
      <c r="AA210" s="24">
        <f>产品服务物料清单!Q210</f>
        <v>0.09</v>
      </c>
      <c r="AB210" s="83" t="str">
        <f>产品服务物料清单!R210</f>
        <v>建筑安装服务（进）</v>
      </c>
      <c r="AC210" s="83" t="str">
        <f>产品服务物料清单!S210</f>
        <v>加工承揽合同</v>
      </c>
    </row>
    <row r="211" spans="1:29" ht="14.1" customHeight="1" x14ac:dyDescent="0.3">
      <c r="A211" s="83" t="str">
        <f>产品服务物料清单!J211</f>
        <v>DDB09401</v>
      </c>
      <c r="B211" s="24" t="str">
        <f>产品服务物料清单!L211</f>
        <v>PC</v>
      </c>
      <c r="C211" s="83">
        <f>产品服务物料清单!M211</f>
        <v>1</v>
      </c>
      <c r="D211" s="24" t="str">
        <f>产品服务物料清单!N211</f>
        <v>指会议服务及会议中心服务。特指与党组织活动相关的会议活动。</v>
      </c>
      <c r="E211" s="123" t="str">
        <f>产品服务物料清单!O211</f>
        <v>B</v>
      </c>
      <c r="F211" s="83" t="str">
        <f>产品服务物料清单!P211</f>
        <v>D0</v>
      </c>
      <c r="G211" s="83" t="str">
        <f>产品服务物料清单!U211</f>
        <v>FW</v>
      </c>
      <c r="H211" s="123" t="str">
        <f>产品服务物料清单!V211</f>
        <v>5101051000</v>
      </c>
      <c r="I211" s="83" t="str">
        <f>产品服务物料清单!X211</f>
        <v>×</v>
      </c>
      <c r="J211" s="83" t="str">
        <f>产品服务物料清单!Y211</f>
        <v>×</v>
      </c>
      <c r="K211" s="83" t="str">
        <f>产品服务物料清单!Z211</f>
        <v>×</v>
      </c>
      <c r="L211" s="83" t="str">
        <f>产品服务物料清单!AA211</f>
        <v>×</v>
      </c>
      <c r="M211" s="24">
        <f>产品服务物料清单!AB211</f>
        <v>0</v>
      </c>
      <c r="N211" s="24" t="str">
        <f>产品服务物料清单!AC211</f>
        <v>会议通知、签到表</v>
      </c>
      <c r="O211" s="83">
        <f>产品服务物料清单!AD211</f>
        <v>0</v>
      </c>
      <c r="P211" s="83">
        <f>产品服务物料清单!AE211</f>
        <v>0</v>
      </c>
      <c r="Q211" s="20" t="str">
        <f>产品服务物料清单!B211</f>
        <v>DD</v>
      </c>
      <c r="R211" s="20" t="str">
        <f>产品服务物料清单!A211</f>
        <v>服务采购合同</v>
      </c>
      <c r="S211" s="20" t="str">
        <f>产品服务物料清单!C211</f>
        <v>B:党工团类业务</v>
      </c>
      <c r="T211" s="21" t="str">
        <f>产品服务物料清单!F211</f>
        <v>09</v>
      </c>
      <c r="U211" s="20" t="str">
        <f>产品服务物料清单!E211</f>
        <v>文化创意服务</v>
      </c>
      <c r="V211" s="22">
        <f>产品服务物料清单!H211</f>
        <v>4</v>
      </c>
      <c r="W211" s="20" t="str">
        <f>产品服务物料清单!G211</f>
        <v>会议展览服务</v>
      </c>
      <c r="X211" s="20" t="str">
        <f>产品服务物料清单!I211</f>
        <v>01</v>
      </c>
      <c r="Y211" s="20" t="str">
        <f>产品服务物料清单!AQ211</f>
        <v>D:党工团办综合</v>
      </c>
      <c r="Z211" s="20" t="str">
        <f>产品服务物料清单!K211</f>
        <v>党组织活动-会议服务</v>
      </c>
      <c r="AA211" s="24">
        <f>产品服务物料清单!Q211</f>
        <v>0.06</v>
      </c>
      <c r="AB211" s="83" t="str">
        <f>产品服务物料清单!R211</f>
        <v>其他</v>
      </c>
      <c r="AC211" s="83" t="str">
        <f>产品服务物料清单!S211</f>
        <v>不缴纳印花税</v>
      </c>
    </row>
    <row r="212" spans="1:29" ht="14.1" customHeight="1" x14ac:dyDescent="0.3">
      <c r="A212" s="83" t="str">
        <f>产品服务物料清单!J212</f>
        <v>DDB09402</v>
      </c>
      <c r="B212" s="24" t="str">
        <f>产品服务物料清单!L212</f>
        <v>PC</v>
      </c>
      <c r="C212" s="83">
        <f>产品服务物料清单!M212</f>
        <v>1</v>
      </c>
      <c r="D212" s="24" t="str">
        <f>产品服务物料清单!N212</f>
        <v>指会议服务及会议中心服务。特指与团组织活动相关的会议活动。</v>
      </c>
      <c r="E212" s="123" t="str">
        <f>产品服务物料清单!O212</f>
        <v>B</v>
      </c>
      <c r="F212" s="83" t="str">
        <f>产品服务物料清单!P212</f>
        <v>D0</v>
      </c>
      <c r="G212" s="83" t="str">
        <f>产品服务物料清单!U212</f>
        <v>FW</v>
      </c>
      <c r="H212" s="83" t="str">
        <f>产品服务物料清单!V212</f>
        <v>5101068000</v>
      </c>
      <c r="I212" s="83" t="str">
        <f>产品服务物料清单!X212</f>
        <v>×</v>
      </c>
      <c r="J212" s="83" t="str">
        <f>产品服务物料清单!Y212</f>
        <v>×</v>
      </c>
      <c r="K212" s="83" t="str">
        <f>产品服务物料清单!Z212</f>
        <v>×</v>
      </c>
      <c r="L212" s="83" t="str">
        <f>产品服务物料清单!AA212</f>
        <v>×</v>
      </c>
      <c r="M212" s="83">
        <f>产品服务物料清单!AB212</f>
        <v>0</v>
      </c>
      <c r="N212" s="83" t="str">
        <f>产品服务物料清单!AC212</f>
        <v>会议通知、签到表</v>
      </c>
      <c r="O212" s="83">
        <f>产品服务物料清单!AD212</f>
        <v>0</v>
      </c>
      <c r="P212" s="83">
        <f>产品服务物料清单!AE212</f>
        <v>0</v>
      </c>
      <c r="Q212" s="20" t="str">
        <f>产品服务物料清单!B212</f>
        <v>DD</v>
      </c>
      <c r="R212" s="20" t="str">
        <f>产品服务物料清单!A212</f>
        <v>服务采购合同</v>
      </c>
      <c r="S212" s="20" t="str">
        <f>产品服务物料清单!C212</f>
        <v>B:党工团类业务</v>
      </c>
      <c r="T212" s="21" t="str">
        <f>产品服务物料清单!F212</f>
        <v>09</v>
      </c>
      <c r="U212" s="20" t="str">
        <f>产品服务物料清单!E212</f>
        <v>文化创意服务</v>
      </c>
      <c r="V212" s="22">
        <f>产品服务物料清单!H212</f>
        <v>4</v>
      </c>
      <c r="W212" s="20" t="str">
        <f>产品服务物料清单!G212</f>
        <v>会议展览服务</v>
      </c>
      <c r="X212" s="20" t="str">
        <f>产品服务物料清单!I212</f>
        <v>02</v>
      </c>
      <c r="Y212" s="20" t="str">
        <f>产品服务物料清单!AQ212</f>
        <v>D:党工团办综合</v>
      </c>
      <c r="Z212" s="20" t="str">
        <f>产品服务物料清单!K212</f>
        <v>团组织活动-会议服务</v>
      </c>
      <c r="AA212" s="24">
        <f>产品服务物料清单!Q212</f>
        <v>0.06</v>
      </c>
      <c r="AB212" s="83" t="str">
        <f>产品服务物料清单!R212</f>
        <v>其他</v>
      </c>
      <c r="AC212" s="83" t="str">
        <f>产品服务物料清单!S212</f>
        <v>不缴纳印花税</v>
      </c>
    </row>
    <row r="213" spans="1:29" ht="14.1" customHeight="1" x14ac:dyDescent="0.3">
      <c r="A213" s="83" t="str">
        <f>产品服务物料清单!J213</f>
        <v>DDB09403</v>
      </c>
      <c r="B213" s="24" t="str">
        <f>产品服务物料清单!L213</f>
        <v>PC</v>
      </c>
      <c r="C213" s="83">
        <f>产品服务物料清单!M213</f>
        <v>1</v>
      </c>
      <c r="D213" s="24" t="str">
        <f>产品服务物料清单!N213</f>
        <v>指会议服务及会议中心服务。特指与工会活动相关的会议活动。</v>
      </c>
      <c r="E213" s="123" t="str">
        <f>产品服务物料清单!O213</f>
        <v>B</v>
      </c>
      <c r="F213" s="83" t="str">
        <f>产品服务物料清单!P213</f>
        <v>D0</v>
      </c>
      <c r="G213" s="83" t="str">
        <f>产品服务物料清单!U213</f>
        <v>FW</v>
      </c>
      <c r="H213" s="83" t="str">
        <f>产品服务物料清单!V213</f>
        <v>2211070200</v>
      </c>
      <c r="I213" s="83" t="str">
        <f>产品服务物料清单!X213</f>
        <v>×</v>
      </c>
      <c r="J213" s="83" t="str">
        <f>产品服务物料清单!Y213</f>
        <v>×</v>
      </c>
      <c r="K213" s="83" t="str">
        <f>产品服务物料清单!Z213</f>
        <v>×</v>
      </c>
      <c r="L213" s="83" t="str">
        <f>产品服务物料清单!AA213</f>
        <v>×</v>
      </c>
      <c r="M213" s="83">
        <f>产品服务物料清单!AB213</f>
        <v>0</v>
      </c>
      <c r="N213" s="83" t="str">
        <f>产品服务物料清单!AC213</f>
        <v>会议通知、签到表</v>
      </c>
      <c r="O213" s="83">
        <f>产品服务物料清单!AD213</f>
        <v>0</v>
      </c>
      <c r="P213" s="83">
        <f>产品服务物料清单!AE213</f>
        <v>0</v>
      </c>
      <c r="Q213" s="20" t="str">
        <f>产品服务物料清单!B213</f>
        <v>DD</v>
      </c>
      <c r="R213" s="20" t="str">
        <f>产品服务物料清单!A213</f>
        <v>服务采购合同</v>
      </c>
      <c r="S213" s="20" t="str">
        <f>产品服务物料清单!C213</f>
        <v>B:党工团类业务</v>
      </c>
      <c r="T213" s="21" t="str">
        <f>产品服务物料清单!F213</f>
        <v>09</v>
      </c>
      <c r="U213" s="20" t="str">
        <f>产品服务物料清单!E213</f>
        <v>文化创意服务</v>
      </c>
      <c r="V213" s="22">
        <f>产品服务物料清单!H213</f>
        <v>4</v>
      </c>
      <c r="W213" s="20" t="str">
        <f>产品服务物料清单!G213</f>
        <v>会议展览服务</v>
      </c>
      <c r="X213" s="20" t="str">
        <f>产品服务物料清单!I213</f>
        <v>03</v>
      </c>
      <c r="Y213" s="20" t="str">
        <f>产品服务物料清单!AQ213</f>
        <v>D:党工团办综合</v>
      </c>
      <c r="Z213" s="20" t="str">
        <f>产品服务物料清单!K213</f>
        <v>工会活动-会议服务</v>
      </c>
      <c r="AA213" s="24">
        <f>产品服务物料清单!Q213</f>
        <v>0.06</v>
      </c>
      <c r="AB213" s="83" t="str">
        <f>产品服务物料清单!R213</f>
        <v>其他</v>
      </c>
      <c r="AC213" s="83" t="str">
        <f>产品服务物料清单!S213</f>
        <v>不缴纳印花税</v>
      </c>
    </row>
    <row r="214" spans="1:29" ht="14.1" customHeight="1" x14ac:dyDescent="0.3">
      <c r="A214" s="83" t="str">
        <f>产品服务物料清单!J214</f>
        <v>DDB12201</v>
      </c>
      <c r="B214" s="24" t="str">
        <f>产品服务物料清单!L214</f>
        <v>PC</v>
      </c>
      <c r="C214" s="83">
        <f>产品服务物料清单!M214</f>
        <v>1</v>
      </c>
      <c r="D214" s="24" t="str">
        <f>产品服务物料清单!N214</f>
        <v>指为满足工作需求提供的教育培训服务，特指与党组织活动相关的培训。</v>
      </c>
      <c r="E214" s="123" t="str">
        <f>产品服务物料清单!O214</f>
        <v>B</v>
      </c>
      <c r="F214" s="83" t="str">
        <f>产品服务物料清单!P214</f>
        <v>D3</v>
      </c>
      <c r="G214" s="83" t="str">
        <f>产品服务物料清单!U214</f>
        <v>FW</v>
      </c>
      <c r="H214" s="83" t="str">
        <f>产品服务物料清单!V214</f>
        <v>5101051000</v>
      </c>
      <c r="I214" s="83" t="str">
        <f>产品服务物料清单!X214</f>
        <v>×</v>
      </c>
      <c r="J214" s="83" t="str">
        <f>产品服务物料清单!Y214</f>
        <v>×</v>
      </c>
      <c r="K214" s="83" t="str">
        <f>产品服务物料清单!Z214</f>
        <v>×</v>
      </c>
      <c r="L214" s="83" t="str">
        <f>产品服务物料清单!AA214</f>
        <v>×</v>
      </c>
      <c r="M214" s="24">
        <f>产品服务物料清单!AB214</f>
        <v>0</v>
      </c>
      <c r="N214" s="83">
        <f>产品服务物料清单!AC214</f>
        <v>0</v>
      </c>
      <c r="O214" s="83">
        <f>产品服务物料清单!AD214</f>
        <v>0</v>
      </c>
      <c r="P214" s="83">
        <f>产品服务物料清单!AE214</f>
        <v>0</v>
      </c>
      <c r="Q214" s="20" t="str">
        <f>产品服务物料清单!B214</f>
        <v>DD</v>
      </c>
      <c r="R214" s="20" t="str">
        <f>产品服务物料清单!A214</f>
        <v>服务采购合同</v>
      </c>
      <c r="S214" s="20" t="str">
        <f>产品服务物料清单!C214</f>
        <v>B:党工团类业务</v>
      </c>
      <c r="T214" s="21" t="str">
        <f>产品服务物料清单!F214</f>
        <v>12</v>
      </c>
      <c r="U214" s="20" t="str">
        <f>产品服务物料清单!E214</f>
        <v>生活服务</v>
      </c>
      <c r="V214" s="22">
        <f>产品服务物料清单!H214</f>
        <v>2</v>
      </c>
      <c r="W214" s="20" t="str">
        <f>产品服务物料清单!G214</f>
        <v>教育医疗服务</v>
      </c>
      <c r="X214" s="20" t="str">
        <f>产品服务物料清单!I214</f>
        <v>01</v>
      </c>
      <c r="Y214" s="20" t="str">
        <f>产品服务物料清单!AQ214</f>
        <v>D:党工团办综合</v>
      </c>
      <c r="Z214" s="20" t="str">
        <f>产品服务物料清单!K214</f>
        <v>党组织活动-教育培训服务</v>
      </c>
      <c r="AA214" s="24">
        <f>产品服务物料清单!Q214</f>
        <v>0.06</v>
      </c>
      <c r="AB214" s="83" t="str">
        <f>产品服务物料清单!R214</f>
        <v>生活服务</v>
      </c>
      <c r="AC214" s="83" t="str">
        <f>产品服务物料清单!S214</f>
        <v>不缴纳印花税</v>
      </c>
    </row>
    <row r="215" spans="1:29" ht="14.1" customHeight="1" x14ac:dyDescent="0.3">
      <c r="A215" s="83" t="str">
        <f>产品服务物料清单!J215</f>
        <v>DDB12202</v>
      </c>
      <c r="B215" s="24" t="str">
        <f>产品服务物料清单!L215</f>
        <v>PC</v>
      </c>
      <c r="C215" s="83">
        <f>产品服务物料清单!M215</f>
        <v>1</v>
      </c>
      <c r="D215" s="24" t="str">
        <f>产品服务物料清单!N215</f>
        <v>指为满足工作需求提供的教育培训服务，特指与团组织活动相关的培训。</v>
      </c>
      <c r="E215" s="123" t="str">
        <f>产品服务物料清单!O215</f>
        <v>B</v>
      </c>
      <c r="F215" s="83" t="str">
        <f>产品服务物料清单!P215</f>
        <v>D3</v>
      </c>
      <c r="G215" s="83" t="str">
        <f>产品服务物料清单!U215</f>
        <v>FW</v>
      </c>
      <c r="H215" s="123" t="str">
        <f>产品服务物料清单!V215</f>
        <v>5101068000</v>
      </c>
      <c r="I215" s="83" t="str">
        <f>产品服务物料清单!X215</f>
        <v>×</v>
      </c>
      <c r="J215" s="83" t="str">
        <f>产品服务物料清单!Y215</f>
        <v>×</v>
      </c>
      <c r="K215" s="83" t="str">
        <f>产品服务物料清单!Z215</f>
        <v>×</v>
      </c>
      <c r="L215" s="83" t="str">
        <f>产品服务物料清单!AA215</f>
        <v>×</v>
      </c>
      <c r="M215" s="24">
        <f>产品服务物料清单!AB215</f>
        <v>0</v>
      </c>
      <c r="N215" s="24">
        <f>产品服务物料清单!AC215</f>
        <v>0</v>
      </c>
      <c r="O215" s="83">
        <f>产品服务物料清单!AD215</f>
        <v>0</v>
      </c>
      <c r="P215" s="83">
        <f>产品服务物料清单!AE215</f>
        <v>0</v>
      </c>
      <c r="Q215" s="20" t="str">
        <f>产品服务物料清单!B215</f>
        <v>DD</v>
      </c>
      <c r="R215" s="20" t="str">
        <f>产品服务物料清单!A215</f>
        <v>服务采购合同</v>
      </c>
      <c r="S215" s="20" t="str">
        <f>产品服务物料清单!C215</f>
        <v>B:党工团类业务</v>
      </c>
      <c r="T215" s="21" t="str">
        <f>产品服务物料清单!F215</f>
        <v>12</v>
      </c>
      <c r="U215" s="20" t="str">
        <f>产品服务物料清单!E215</f>
        <v>生活服务</v>
      </c>
      <c r="V215" s="22">
        <f>产品服务物料清单!H215</f>
        <v>2</v>
      </c>
      <c r="W215" s="20" t="str">
        <f>产品服务物料清单!G215</f>
        <v>教育医疗服务</v>
      </c>
      <c r="X215" s="20" t="str">
        <f>产品服务物料清单!I215</f>
        <v>02</v>
      </c>
      <c r="Y215" s="20" t="str">
        <f>产品服务物料清单!AQ215</f>
        <v>D:党工团办综合</v>
      </c>
      <c r="Z215" s="20" t="str">
        <f>产品服务物料清单!K215</f>
        <v>团组织活动-教育培训服务</v>
      </c>
      <c r="AA215" s="24">
        <f>产品服务物料清单!Q215</f>
        <v>0.06</v>
      </c>
      <c r="AB215" s="83" t="str">
        <f>产品服务物料清单!R215</f>
        <v>生活服务</v>
      </c>
      <c r="AC215" s="83" t="str">
        <f>产品服务物料清单!S215</f>
        <v>不缴纳印花税</v>
      </c>
    </row>
    <row r="216" spans="1:29" ht="14.1" customHeight="1" x14ac:dyDescent="0.3">
      <c r="A216" s="83" t="str">
        <f>产品服务物料清单!J216</f>
        <v>DDB12203</v>
      </c>
      <c r="B216" s="24" t="str">
        <f>产品服务物料清单!L216</f>
        <v>PC</v>
      </c>
      <c r="C216" s="83">
        <f>产品服务物料清单!M216</f>
        <v>1</v>
      </c>
      <c r="D216" s="24" t="str">
        <f>产品服务物料清单!N216</f>
        <v>指为满足工作需求提供的教育培训服务，特指与工会活动相关的培训。</v>
      </c>
      <c r="E216" s="123" t="str">
        <f>产品服务物料清单!O216</f>
        <v>B</v>
      </c>
      <c r="F216" s="83" t="str">
        <f>产品服务物料清单!P216</f>
        <v>D3</v>
      </c>
      <c r="G216" s="83" t="str">
        <f>产品服务物料清单!U216</f>
        <v>FW</v>
      </c>
      <c r="H216" s="123" t="str">
        <f>产品服务物料清单!V216</f>
        <v>2211070200</v>
      </c>
      <c r="I216" s="83" t="str">
        <f>产品服务物料清单!X216</f>
        <v>×</v>
      </c>
      <c r="J216" s="83" t="str">
        <f>产品服务物料清单!Y216</f>
        <v>×</v>
      </c>
      <c r="K216" s="83" t="str">
        <f>产品服务物料清单!Z216</f>
        <v>×</v>
      </c>
      <c r="L216" s="83" t="str">
        <f>产品服务物料清单!AA216</f>
        <v>×</v>
      </c>
      <c r="M216" s="24">
        <f>产品服务物料清单!AB216</f>
        <v>0</v>
      </c>
      <c r="N216" s="24">
        <f>产品服务物料清单!AC216</f>
        <v>0</v>
      </c>
      <c r="O216" s="83">
        <f>产品服务物料清单!AD216</f>
        <v>0</v>
      </c>
      <c r="P216" s="83">
        <f>产品服务物料清单!AE216</f>
        <v>0</v>
      </c>
      <c r="Q216" s="20" t="str">
        <f>产品服务物料清单!B216</f>
        <v>DD</v>
      </c>
      <c r="R216" s="20" t="str">
        <f>产品服务物料清单!A216</f>
        <v>服务采购合同</v>
      </c>
      <c r="S216" s="20" t="str">
        <f>产品服务物料清单!C216</f>
        <v>B:党工团类业务</v>
      </c>
      <c r="T216" s="21" t="str">
        <f>产品服务物料清单!F216</f>
        <v>12</v>
      </c>
      <c r="U216" s="20" t="str">
        <f>产品服务物料清单!E216</f>
        <v>生活服务</v>
      </c>
      <c r="V216" s="22">
        <f>产品服务物料清单!H216</f>
        <v>2</v>
      </c>
      <c r="W216" s="20" t="str">
        <f>产品服务物料清单!G216</f>
        <v>教育医疗服务</v>
      </c>
      <c r="X216" s="20" t="str">
        <f>产品服务物料清单!I216</f>
        <v>03</v>
      </c>
      <c r="Y216" s="20" t="str">
        <f>产品服务物料清单!AQ216</f>
        <v>D:党工团办综合</v>
      </c>
      <c r="Z216" s="20" t="str">
        <f>产品服务物料清单!K216</f>
        <v>工会活动-教育培训服务</v>
      </c>
      <c r="AA216" s="24">
        <f>产品服务物料清单!Q216</f>
        <v>0.06</v>
      </c>
      <c r="AB216" s="83" t="str">
        <f>产品服务物料清单!R216</f>
        <v>生活服务</v>
      </c>
      <c r="AC216" s="83" t="str">
        <f>产品服务物料清单!S216</f>
        <v>不缴纳印花税</v>
      </c>
    </row>
    <row r="217" spans="1:29" ht="14.1" customHeight="1" x14ac:dyDescent="0.3">
      <c r="A217" s="83" t="str">
        <f>产品服务物料清单!J217</f>
        <v>DDB12601</v>
      </c>
      <c r="B217" s="24" t="str">
        <f>产品服务物料清单!L217</f>
        <v>PC</v>
      </c>
      <c r="C217" s="83">
        <f>产品服务物料清单!M217</f>
        <v>1</v>
      </c>
      <c r="D217" s="24" t="str">
        <f>产品服务物料清单!N217</f>
        <v>指为满足工作需求提供的与工会活动相关的文体活动。</v>
      </c>
      <c r="E217" s="123" t="str">
        <f>产品服务物料清单!O217</f>
        <v>B</v>
      </c>
      <c r="F217" s="83" t="str">
        <f>产品服务物料清单!P217</f>
        <v>D3</v>
      </c>
      <c r="G217" s="83" t="str">
        <f>产品服务物料清单!U217</f>
        <v>FW</v>
      </c>
      <c r="H217" s="123" t="str">
        <f>产品服务物料清单!V217</f>
        <v>2211070200</v>
      </c>
      <c r="I217" s="83" t="str">
        <f>产品服务物料清单!X217</f>
        <v>×</v>
      </c>
      <c r="J217" s="83" t="str">
        <f>产品服务物料清单!Y217</f>
        <v>×</v>
      </c>
      <c r="K217" s="83" t="str">
        <f>产品服务物料清单!Z217</f>
        <v>×</v>
      </c>
      <c r="L217" s="83" t="str">
        <f>产品服务物料清单!AA217</f>
        <v>×</v>
      </c>
      <c r="M217" s="24">
        <f>产品服务物料清单!AB217</f>
        <v>0</v>
      </c>
      <c r="N217" s="24">
        <f>产品服务物料清单!AC217</f>
        <v>0</v>
      </c>
      <c r="O217" s="83">
        <f>产品服务物料清单!AD217</f>
        <v>0</v>
      </c>
      <c r="P217" s="83">
        <f>产品服务物料清单!AE217</f>
        <v>0</v>
      </c>
      <c r="Q217" s="20" t="str">
        <f>产品服务物料清单!B217</f>
        <v>DD</v>
      </c>
      <c r="R217" s="20" t="str">
        <f>产品服务物料清单!A217</f>
        <v>服务采购合同</v>
      </c>
      <c r="S217" s="20" t="str">
        <f>产品服务物料清单!C217</f>
        <v>B:党工团类业务</v>
      </c>
      <c r="T217" s="21" t="str">
        <f>产品服务物料清单!F217</f>
        <v>12</v>
      </c>
      <c r="U217" s="20" t="str">
        <f>产品服务物料清单!E217</f>
        <v>生活服务</v>
      </c>
      <c r="V217" s="22">
        <f>产品服务物料清单!H217</f>
        <v>6</v>
      </c>
      <c r="W217" s="20" t="str">
        <f>产品服务物料清单!G217</f>
        <v>其他生活服务</v>
      </c>
      <c r="X217" s="20" t="str">
        <f>产品服务物料清单!I217</f>
        <v>01</v>
      </c>
      <c r="Y217" s="20" t="str">
        <f>产品服务物料清单!AQ217</f>
        <v>D:党工团办综合</v>
      </c>
      <c r="Z217" s="20" t="str">
        <f>产品服务物料清单!K217</f>
        <v>工会活动-文体活动服务</v>
      </c>
      <c r="AA217" s="24">
        <f>产品服务物料清单!Q217</f>
        <v>0.06</v>
      </c>
      <c r="AB217" s="83" t="str">
        <f>产品服务物料清单!R217</f>
        <v>生活服务</v>
      </c>
      <c r="AC217" s="83" t="str">
        <f>产品服务物料清单!S217</f>
        <v>不缴纳印花税</v>
      </c>
    </row>
    <row r="218" spans="1:29" ht="14.1" customHeight="1" x14ac:dyDescent="0.3">
      <c r="A218" s="83" t="str">
        <f>产品服务物料清单!J218</f>
        <v>DDC00001</v>
      </c>
      <c r="B218" s="83" t="str">
        <f>产品服务物料清单!L218</f>
        <v>PC</v>
      </c>
      <c r="C218" s="83">
        <f>产品服务物料清单!M218</f>
        <v>1</v>
      </c>
      <c r="D218" s="83" t="str">
        <f>产品服务物料清单!N218</f>
        <v>参加安全生产相关协会缴纳的会费。</v>
      </c>
      <c r="E218" s="123" t="str">
        <f>产品服务物料清单!O218</f>
        <v>C</v>
      </c>
      <c r="F218" s="83" t="str">
        <f>产品服务物料清单!P218</f>
        <v>J0</v>
      </c>
      <c r="G218" s="83" t="str">
        <f>产品服务物料清单!U218</f>
        <v>FW</v>
      </c>
      <c r="H218" s="123" t="str">
        <f>产品服务物料清单!V218</f>
        <v>5101057000</v>
      </c>
      <c r="I218" s="83" t="str">
        <f>产品服务物料清单!X218</f>
        <v>×</v>
      </c>
      <c r="J218" s="83" t="str">
        <f>产品服务物料清单!Y218</f>
        <v>×</v>
      </c>
      <c r="K218" s="83" t="str">
        <f>产品服务物料清单!Z218</f>
        <v>×</v>
      </c>
      <c r="L218" s="83" t="str">
        <f>产品服务物料清单!AA218</f>
        <v>×</v>
      </c>
      <c r="M218" s="24">
        <f>产品服务物料清单!AB218</f>
        <v>0</v>
      </c>
      <c r="N218" s="24">
        <f>产品服务物料清单!AC218</f>
        <v>0</v>
      </c>
      <c r="O218" s="83" t="str">
        <f>产品服务物料清单!AD218</f>
        <v>安全生产-其他</v>
      </c>
      <c r="P218" s="83">
        <f>产品服务物料清单!AE218</f>
        <v>0</v>
      </c>
      <c r="Q218" s="20" t="str">
        <f>产品服务物料清单!B218</f>
        <v>DD</v>
      </c>
      <c r="R218" s="20" t="str">
        <f>产品服务物料清单!A218</f>
        <v>服务采购合同</v>
      </c>
      <c r="S218" s="20" t="str">
        <f>产品服务物料清单!C218</f>
        <v>C:安全生产类业务</v>
      </c>
      <c r="T218" s="21" t="str">
        <f>产品服务物料清单!F218</f>
        <v>00</v>
      </c>
      <c r="U218" s="20" t="str">
        <f>产品服务物料清单!E218</f>
        <v>增值税不相关服务</v>
      </c>
      <c r="V218" s="22" t="str">
        <f>产品服务物料清单!H218</f>
        <v>0</v>
      </c>
      <c r="W218" s="20">
        <f>产品服务物料清单!G218</f>
        <v>0</v>
      </c>
      <c r="X218" s="20" t="str">
        <f>产品服务物料清单!I218</f>
        <v>01</v>
      </c>
      <c r="Y218" s="20" t="str">
        <f>产品服务物料清单!AQ218</f>
        <v>A:安环质量类</v>
      </c>
      <c r="Z218" s="20" t="str">
        <f>产品服务物料清单!K218</f>
        <v>安全生产-协会会费（安全类）</v>
      </c>
      <c r="AA218" s="24">
        <f>产品服务物料清单!Q218</f>
        <v>0</v>
      </c>
      <c r="AB218" s="83" t="str">
        <f>产品服务物料清单!R218</f>
        <v>进项税</v>
      </c>
      <c r="AC218" s="123" t="str">
        <f>产品服务物料清单!S218</f>
        <v>不缴纳印花税</v>
      </c>
    </row>
    <row r="219" spans="1:29" ht="14.1" customHeight="1" x14ac:dyDescent="0.3">
      <c r="A219" s="83" t="str">
        <f>产品服务物料清单!J219</f>
        <v>DDC05301</v>
      </c>
      <c r="B219" s="83" t="str">
        <f>产品服务物料清单!L219</f>
        <v>PC</v>
      </c>
      <c r="C219" s="83">
        <f>产品服务物料清单!M219</f>
        <v>1</v>
      </c>
      <c r="D219" s="83" t="str">
        <f>产品服务物料清单!N219</f>
        <v>对危化库，如柴油库、油漆库等进行修补、加固、养护、改善，使之恢复原来的使用价值或者延长其使用期限的工程作业。</v>
      </c>
      <c r="E219" s="123" t="str">
        <f>产品服务物料清单!O219</f>
        <v>C</v>
      </c>
      <c r="F219" s="83" t="str">
        <f>产品服务物料清单!P219</f>
        <v>N3</v>
      </c>
      <c r="G219" s="83" t="str">
        <f>产品服务物料清单!U219</f>
        <v>JG</v>
      </c>
      <c r="H219" s="123">
        <f>产品服务物料清单!V219</f>
        <v>5101021000</v>
      </c>
      <c r="I219" s="83" t="str">
        <f>产品服务物料清单!X219</f>
        <v>×</v>
      </c>
      <c r="J219" s="83" t="str">
        <f>产品服务物料清单!Y219</f>
        <v>×</v>
      </c>
      <c r="K219" s="83" t="str">
        <f>产品服务物料清单!Z219</f>
        <v>×</v>
      </c>
      <c r="L219" s="83" t="str">
        <f>产品服务物料清单!AA219</f>
        <v>×</v>
      </c>
      <c r="M219" s="24" t="str">
        <f>产品服务物料清单!AB219</f>
        <v>备注栏内容：建筑服务发生地县（市、区）名称及项目名称</v>
      </c>
      <c r="N219" s="24">
        <f>产品服务物料清单!AC219</f>
        <v>0</v>
      </c>
      <c r="O219" s="83">
        <f>产品服务物料清单!AD219</f>
        <v>0</v>
      </c>
      <c r="P219" s="83">
        <f>产品服务物料清单!AE219</f>
        <v>0</v>
      </c>
      <c r="Q219" s="20" t="str">
        <f>产品服务物料清单!B219</f>
        <v>DD</v>
      </c>
      <c r="R219" s="20" t="str">
        <f>产品服务物料清单!A219</f>
        <v>服务采购合同</v>
      </c>
      <c r="S219" s="20" t="str">
        <f>产品服务物料清单!C219</f>
        <v>C:安全生产类业务</v>
      </c>
      <c r="T219" s="21" t="str">
        <f>产品服务物料清单!F219</f>
        <v>05</v>
      </c>
      <c r="U219" s="20" t="str">
        <f>产品服务物料清单!E219</f>
        <v>建筑服务</v>
      </c>
      <c r="V219" s="22">
        <f>产品服务物料清单!H219</f>
        <v>3</v>
      </c>
      <c r="W219" s="20" t="str">
        <f>产品服务物料清单!G219</f>
        <v>修缮服务</v>
      </c>
      <c r="X219" s="20" t="str">
        <f>产品服务物料清单!I219</f>
        <v>01</v>
      </c>
      <c r="Y219" s="20" t="str">
        <f>产品服务物料清单!AQ219</f>
        <v>E:其他</v>
      </c>
      <c r="Z219" s="20" t="str">
        <f>产品服务物料清单!K219</f>
        <v>安全生产费-房屋修缮-危化库</v>
      </c>
      <c r="AA219" s="24">
        <f>产品服务物料清单!Q219</f>
        <v>0.09</v>
      </c>
      <c r="AB219" s="83" t="str">
        <f>产品服务物料清单!R219</f>
        <v>建筑安装服务（进）</v>
      </c>
      <c r="AC219" s="123" t="str">
        <f>产品服务物料清单!S219</f>
        <v>加工承揽合同</v>
      </c>
    </row>
    <row r="220" spans="1:29" ht="14.1" customHeight="1" x14ac:dyDescent="0.3">
      <c r="A220" s="83" t="str">
        <f>产品服务物料清单!J220</f>
        <v>DDC05401</v>
      </c>
      <c r="B220" s="83" t="str">
        <f>产品服务物料清单!L220</f>
        <v>PC</v>
      </c>
      <c r="C220" s="83">
        <f>产品服务物料清单!M220</f>
        <v>1</v>
      </c>
      <c r="D220" s="83" t="str">
        <f>产品服务物料清单!N220</f>
        <v>指厂区内部、厂区周边道路交通标线。</v>
      </c>
      <c r="E220" s="123" t="str">
        <f>产品服务物料清单!O220</f>
        <v>C</v>
      </c>
      <c r="F220" s="83" t="str">
        <f>产品服务物料清单!P220</f>
        <v>N0</v>
      </c>
      <c r="G220" s="83" t="str">
        <f>产品服务物料清单!U220</f>
        <v>FW</v>
      </c>
      <c r="H220" s="123" t="str">
        <f>产品服务物料清单!V220</f>
        <v>5101021000</v>
      </c>
      <c r="I220" s="83" t="str">
        <f>产品服务物料清单!X220</f>
        <v>×</v>
      </c>
      <c r="J220" s="83" t="str">
        <f>产品服务物料清单!Y220</f>
        <v>×</v>
      </c>
      <c r="K220" s="83" t="str">
        <f>产品服务物料清单!Z220</f>
        <v>×</v>
      </c>
      <c r="L220" s="83" t="str">
        <f>产品服务物料清单!AA220</f>
        <v>×</v>
      </c>
      <c r="M220" s="24" t="str">
        <f>产品服务物料清单!AB220</f>
        <v>备注栏内容：建筑服务发生地县（市、区）名称及项目名称</v>
      </c>
      <c r="N220" s="24">
        <f>产品服务物料清单!AC220</f>
        <v>0</v>
      </c>
      <c r="O220" s="83" t="str">
        <f>产品服务物料清单!AD220</f>
        <v>安全生产-其他</v>
      </c>
      <c r="P220" s="83">
        <f>产品服务物料清单!AE220</f>
        <v>0</v>
      </c>
      <c r="Q220" s="20" t="str">
        <f>产品服务物料清单!B220</f>
        <v>DD</v>
      </c>
      <c r="R220" s="20" t="str">
        <f>产品服务物料清单!A220</f>
        <v>服务采购合同</v>
      </c>
      <c r="S220" s="20" t="str">
        <f>产品服务物料清单!C220</f>
        <v>C:安全生产类业务</v>
      </c>
      <c r="T220" s="21" t="str">
        <f>产品服务物料清单!F220</f>
        <v>05</v>
      </c>
      <c r="U220" s="20" t="str">
        <f>产品服务物料清单!E220</f>
        <v>建筑服务</v>
      </c>
      <c r="V220" s="22">
        <f>产品服务物料清单!H220</f>
        <v>4</v>
      </c>
      <c r="W220" s="20" t="str">
        <f>产品服务物料清单!G220</f>
        <v>装饰服务</v>
      </c>
      <c r="X220" s="20" t="str">
        <f>产品服务物料清单!I220</f>
        <v>01</v>
      </c>
      <c r="Y220" s="20" t="str">
        <f>产品服务物料清单!AQ220</f>
        <v>A:安环质量类</v>
      </c>
      <c r="Z220" s="20" t="str">
        <f>产品服务物料清单!K220</f>
        <v>安全生产-厂区交通标线</v>
      </c>
      <c r="AA220" s="24">
        <f>产品服务物料清单!Q220</f>
        <v>0.09</v>
      </c>
      <c r="AB220" s="83" t="str">
        <f>产品服务物料清单!R220</f>
        <v>其他（进）</v>
      </c>
      <c r="AC220" s="123" t="str">
        <f>产品服务物料清单!S220</f>
        <v>不缴纳印花税</v>
      </c>
    </row>
    <row r="221" spans="1:29" ht="14.1" customHeight="1" x14ac:dyDescent="0.3">
      <c r="A221" s="83" t="str">
        <f>产品服务物料清单!J221</f>
        <v>DDC09101</v>
      </c>
      <c r="B221" s="24" t="str">
        <f>产品服务物料清单!L221</f>
        <v>PC</v>
      </c>
      <c r="C221" s="83">
        <f>产品服务物料清单!M221</f>
        <v>1</v>
      </c>
      <c r="D221" s="24" t="str">
        <f>产品服务物料清单!N221</f>
        <v>此处特指专用于安全生产相关的印刷、影印服务。</v>
      </c>
      <c r="E221" s="123" t="str">
        <f>产品服务物料清单!O221</f>
        <v>C</v>
      </c>
      <c r="F221" s="83" t="str">
        <f>产品服务物料清单!P221</f>
        <v>D0</v>
      </c>
      <c r="G221" s="83" t="str">
        <f>产品服务物料清单!U221</f>
        <v>FW</v>
      </c>
      <c r="H221" s="123" t="str">
        <f>产品服务物料清单!V221</f>
        <v>5101011000</v>
      </c>
      <c r="I221" s="83" t="str">
        <f>产品服务物料清单!X221</f>
        <v>×</v>
      </c>
      <c r="J221" s="83" t="str">
        <f>产品服务物料清单!Y221</f>
        <v>×</v>
      </c>
      <c r="K221" s="83" t="str">
        <f>产品服务物料清单!Z221</f>
        <v>×</v>
      </c>
      <c r="L221" s="83" t="str">
        <f>产品服务物料清单!AA221</f>
        <v>×</v>
      </c>
      <c r="M221" s="24">
        <f>产品服务物料清单!AB221</f>
        <v>0</v>
      </c>
      <c r="N221" s="24">
        <f>产品服务物料清单!AC221</f>
        <v>0</v>
      </c>
      <c r="O221" s="83" t="str">
        <f>产品服务物料清单!AD221</f>
        <v>安全生产-其他</v>
      </c>
      <c r="P221" s="83">
        <f>产品服务物料清单!AE221</f>
        <v>0</v>
      </c>
      <c r="Q221" s="20" t="str">
        <f>产品服务物料清单!B221</f>
        <v>DD</v>
      </c>
      <c r="R221" s="20" t="str">
        <f>产品服务物料清单!A221</f>
        <v>服务采购合同</v>
      </c>
      <c r="S221" s="20" t="str">
        <f>产品服务物料清单!C221</f>
        <v>C:安全生产类业务</v>
      </c>
      <c r="T221" s="21" t="str">
        <f>产品服务物料清单!F221</f>
        <v>09</v>
      </c>
      <c r="U221" s="20" t="str">
        <f>产品服务物料清单!E221</f>
        <v>文化创意服务</v>
      </c>
      <c r="V221" s="22">
        <f>产品服务物料清单!H221</f>
        <v>1</v>
      </c>
      <c r="W221" s="20" t="str">
        <f>产品服务物料清单!G221</f>
        <v>设计服务</v>
      </c>
      <c r="X221" s="20" t="str">
        <f>产品服务物料清单!I221</f>
        <v>01</v>
      </c>
      <c r="Y221" s="20" t="str">
        <f>产品服务物料清单!AQ221</f>
        <v>E:其他</v>
      </c>
      <c r="Z221" s="20" t="str">
        <f>产品服务物料清单!K221</f>
        <v>安全生产-文印、影视</v>
      </c>
      <c r="AA221" s="24">
        <f>产品服务物料清单!Q221</f>
        <v>0.06</v>
      </c>
      <c r="AB221" s="83" t="str">
        <f>产品服务物料清单!R221</f>
        <v>其他</v>
      </c>
      <c r="AC221" s="83" t="str">
        <f>产品服务物料清单!S221</f>
        <v>不缴纳印花税</v>
      </c>
    </row>
    <row r="222" spans="1:29" ht="14.1" customHeight="1" x14ac:dyDescent="0.3">
      <c r="A222" s="83" t="str">
        <f>产品服务物料清单!J222</f>
        <v>DDC10101</v>
      </c>
      <c r="B222" s="24" t="str">
        <f>产品服务物料清单!L222</f>
        <v>PC</v>
      </c>
      <c r="C222" s="83">
        <f>产品服务物料清单!M222</f>
        <v>1</v>
      </c>
      <c r="D222" s="24" t="str">
        <f>产品服务物料清单!N222</f>
        <v>指具有专业资质的单位利用检测、检验技术，证明计量器具符合相关技术规范、相关技术规范的强制性要求或者标准的业务活动。如砝码检测鉴定费。</v>
      </c>
      <c r="E222" s="123" t="str">
        <f>产品服务物料清单!O222</f>
        <v>C</v>
      </c>
      <c r="F222" s="83" t="str">
        <f>产品服务物料清单!P222</f>
        <v>D0</v>
      </c>
      <c r="G222" s="83" t="str">
        <f>产品服务物料清单!U222</f>
        <v>FW</v>
      </c>
      <c r="H222" s="123" t="str">
        <f>产品服务物料清单!V222</f>
        <v>5101063000</v>
      </c>
      <c r="I222" s="83" t="str">
        <f>产品服务物料清单!X222</f>
        <v>×</v>
      </c>
      <c r="J222" s="83" t="str">
        <f>产品服务物料清单!Y222</f>
        <v>×</v>
      </c>
      <c r="K222" s="83" t="str">
        <f>产品服务物料清单!Z222</f>
        <v>×</v>
      </c>
      <c r="L222" s="83" t="str">
        <f>产品服务物料清单!AA222</f>
        <v>×</v>
      </c>
      <c r="M222" s="24">
        <f>产品服务物料清单!AB222</f>
        <v>0</v>
      </c>
      <c r="N222" s="24">
        <f>产品服务物料清单!AC222</f>
        <v>0</v>
      </c>
      <c r="O222" s="83" t="str">
        <f>产品服务物料清单!AD222</f>
        <v>安全生产-特种设备检验</v>
      </c>
      <c r="P222" s="83">
        <f>产品服务物料清单!AE222</f>
        <v>0</v>
      </c>
      <c r="Q222" s="20" t="str">
        <f>产品服务物料清单!B222</f>
        <v>DD</v>
      </c>
      <c r="R222" s="20" t="str">
        <f>产品服务物料清单!A222</f>
        <v>服务采购合同</v>
      </c>
      <c r="S222" s="20" t="str">
        <f>产品服务物料清单!C222</f>
        <v>C:安全生产类业务</v>
      </c>
      <c r="T222" s="21">
        <f>产品服务物料清单!F222</f>
        <v>10</v>
      </c>
      <c r="U222" s="20" t="str">
        <f>产品服务物料清单!E222</f>
        <v>鉴证咨询服务</v>
      </c>
      <c r="V222" s="22">
        <f>产品服务物料清单!H222</f>
        <v>1</v>
      </c>
      <c r="W222" s="20" t="str">
        <f>产品服务物料清单!G222</f>
        <v>认证服务</v>
      </c>
      <c r="X222" s="20" t="str">
        <f>产品服务物料清单!I222</f>
        <v>01</v>
      </c>
      <c r="Y222" s="20" t="str">
        <f>产品服务物料清单!AQ222</f>
        <v>A:安环质量类</v>
      </c>
      <c r="Z222" s="20" t="str">
        <f>产品服务物料清单!K222</f>
        <v>安全生产-计量器具检定费</v>
      </c>
      <c r="AA222" s="24">
        <f>产品服务物料清单!Q222</f>
        <v>0.06</v>
      </c>
      <c r="AB222" s="83" t="str">
        <f>产品服务物料清单!R222</f>
        <v>其他</v>
      </c>
      <c r="AC222" s="83" t="str">
        <f>产品服务物料清单!S222</f>
        <v>不缴纳印花税</v>
      </c>
    </row>
    <row r="223" spans="1:29" ht="14.1" customHeight="1" x14ac:dyDescent="0.3">
      <c r="A223" s="83" t="str">
        <f>产品服务物料清单!J223</f>
        <v>DDC10102</v>
      </c>
      <c r="B223" s="24" t="str">
        <f>产品服务物料清单!L223</f>
        <v>PC</v>
      </c>
      <c r="C223" s="83">
        <f>产品服务物料清单!M223</f>
        <v>1</v>
      </c>
      <c r="D223" s="24" t="str">
        <f>产品服务物料清单!N223</f>
        <v>指具有专业资质的单位受托对特种设备进行鉴证检测，发表具有证明力的意见的业务活动。如天车鉴定等。</v>
      </c>
      <c r="E223" s="123" t="str">
        <f>产品服务物料清单!O223</f>
        <v>C</v>
      </c>
      <c r="F223" s="83" t="str">
        <f>产品服务物料清单!P223</f>
        <v>D0</v>
      </c>
      <c r="G223" s="83" t="str">
        <f>产品服务物料清单!U223</f>
        <v>FW</v>
      </c>
      <c r="H223" s="123" t="str">
        <f>产品服务物料清单!V223</f>
        <v>5101063000</v>
      </c>
      <c r="I223" s="83" t="str">
        <f>产品服务物料清单!X223</f>
        <v>×</v>
      </c>
      <c r="J223" s="83" t="str">
        <f>产品服务物料清单!Y223</f>
        <v>×</v>
      </c>
      <c r="K223" s="83" t="str">
        <f>产品服务物料清单!Z223</f>
        <v>×</v>
      </c>
      <c r="L223" s="83" t="str">
        <f>产品服务物料清单!AA223</f>
        <v>×</v>
      </c>
      <c r="M223" s="24">
        <f>产品服务物料清单!AB223</f>
        <v>0</v>
      </c>
      <c r="N223" s="24">
        <f>产品服务物料清单!AC223</f>
        <v>0</v>
      </c>
      <c r="O223" s="83" t="str">
        <f>产品服务物料清单!AD223</f>
        <v>安全生产-特种设备检验</v>
      </c>
      <c r="P223" s="83">
        <f>产品服务物料清单!AE223</f>
        <v>0</v>
      </c>
      <c r="Q223" s="20" t="str">
        <f>产品服务物料清单!B223</f>
        <v>DD</v>
      </c>
      <c r="R223" s="20" t="str">
        <f>产品服务物料清单!A223</f>
        <v>服务采购合同</v>
      </c>
      <c r="S223" s="20" t="str">
        <f>产品服务物料清单!C223</f>
        <v>C:安全生产类业务</v>
      </c>
      <c r="T223" s="21">
        <f>产品服务物料清单!F223</f>
        <v>10</v>
      </c>
      <c r="U223" s="20" t="str">
        <f>产品服务物料清单!E223</f>
        <v>鉴证咨询服务</v>
      </c>
      <c r="V223" s="22">
        <f>产品服务物料清单!H223</f>
        <v>1</v>
      </c>
      <c r="W223" s="20" t="str">
        <f>产品服务物料清单!G223</f>
        <v>认证服务</v>
      </c>
      <c r="X223" s="20" t="str">
        <f>产品服务物料清单!I223</f>
        <v>02</v>
      </c>
      <c r="Y223" s="20" t="str">
        <f>产品服务物料清单!AQ223</f>
        <v>A:安环质量类</v>
      </c>
      <c r="Z223" s="20" t="str">
        <f>产品服务物料清单!K223</f>
        <v>安全生产-特种设备检定费</v>
      </c>
      <c r="AA223" s="24">
        <f>产品服务物料清单!Q223</f>
        <v>0.06</v>
      </c>
      <c r="AB223" s="83" t="str">
        <f>产品服务物料清单!R223</f>
        <v>其他</v>
      </c>
      <c r="AC223" s="83" t="str">
        <f>产品服务物料清单!S223</f>
        <v>不缴纳印花税</v>
      </c>
    </row>
    <row r="224" spans="1:29" ht="14.1" customHeight="1" x14ac:dyDescent="0.3">
      <c r="A224" s="83" t="str">
        <f>产品服务物料清单!J224</f>
        <v>DDC10103</v>
      </c>
      <c r="B224" s="24" t="str">
        <f>产品服务物料清单!L224</f>
        <v>PC</v>
      </c>
      <c r="C224" s="83">
        <f>产品服务物料清单!M224</f>
        <v>1</v>
      </c>
      <c r="D224" s="24" t="str">
        <f>产品服务物料清单!N224</f>
        <v>指具有专业资质的单位受托对防雷进行鉴证检测，发表具有证明力的意见的业务活动。</v>
      </c>
      <c r="E224" s="123" t="str">
        <f>产品服务物料清单!O224</f>
        <v>C</v>
      </c>
      <c r="F224" s="83" t="str">
        <f>产品服务物料清单!P224</f>
        <v>D0</v>
      </c>
      <c r="G224" s="83" t="str">
        <f>产品服务物料清单!U224</f>
        <v>FW</v>
      </c>
      <c r="H224" s="123" t="str">
        <f>产品服务物料清单!V224</f>
        <v>5101063000</v>
      </c>
      <c r="I224" s="83" t="str">
        <f>产品服务物料清单!X224</f>
        <v>×</v>
      </c>
      <c r="J224" s="83" t="str">
        <f>产品服务物料清单!Y224</f>
        <v>×</v>
      </c>
      <c r="K224" s="83" t="str">
        <f>产品服务物料清单!Z224</f>
        <v>×</v>
      </c>
      <c r="L224" s="83" t="str">
        <f>产品服务物料清单!AA224</f>
        <v>×</v>
      </c>
      <c r="M224" s="24">
        <f>产品服务物料清单!AB224</f>
        <v>0</v>
      </c>
      <c r="N224" s="24">
        <f>产品服务物料清单!AC224</f>
        <v>0</v>
      </c>
      <c r="O224" s="83" t="str">
        <f>产品服务物料清单!AD224</f>
        <v>安全生产-特种设备检验</v>
      </c>
      <c r="P224" s="83">
        <f>产品服务物料清单!AE224</f>
        <v>0</v>
      </c>
      <c r="Q224" s="20" t="str">
        <f>产品服务物料清单!B224</f>
        <v>DD</v>
      </c>
      <c r="R224" s="20" t="str">
        <f>产品服务物料清单!A224</f>
        <v>服务采购合同</v>
      </c>
      <c r="S224" s="20" t="str">
        <f>产品服务物料清单!C224</f>
        <v>C:安全生产类业务</v>
      </c>
      <c r="T224" s="21">
        <f>产品服务物料清单!F224</f>
        <v>10</v>
      </c>
      <c r="U224" s="20" t="str">
        <f>产品服务物料清单!E224</f>
        <v>鉴证咨询服务</v>
      </c>
      <c r="V224" s="22">
        <f>产品服务物料清单!H224</f>
        <v>1</v>
      </c>
      <c r="W224" s="20" t="str">
        <f>产品服务物料清单!G224</f>
        <v>认证服务</v>
      </c>
      <c r="X224" s="20" t="str">
        <f>产品服务物料清单!I224</f>
        <v>03</v>
      </c>
      <c r="Y224" s="20" t="str">
        <f>产品服务物料清单!AQ224</f>
        <v>A:安环质量类</v>
      </c>
      <c r="Z224" s="20" t="str">
        <f>产品服务物料清单!K224</f>
        <v>安全生产-非基建类安全业务检测</v>
      </c>
      <c r="AA224" s="24">
        <f>产品服务物料清单!Q224</f>
        <v>0.06</v>
      </c>
      <c r="AB224" s="83" t="str">
        <f>产品服务物料清单!R224</f>
        <v>其他</v>
      </c>
      <c r="AC224" s="83" t="str">
        <f>产品服务物料清单!S224</f>
        <v>不缴纳印花税</v>
      </c>
    </row>
    <row r="225" spans="1:29" ht="14.1" customHeight="1" x14ac:dyDescent="0.3">
      <c r="A225" s="83" t="str">
        <f>产品服务物料清单!J225</f>
        <v>DDC10104</v>
      </c>
      <c r="B225" s="24" t="str">
        <f>产品服务物料清单!L225</f>
        <v>PC</v>
      </c>
      <c r="C225" s="83">
        <f>产品服务物料清单!M225</f>
        <v>1</v>
      </c>
      <c r="D225" s="24" t="str">
        <f>产品服务物料清单!N225</f>
        <v>指具有专业资质的单位受托对职业危害的有关因素进行鉴证检测，发表具有证明力的意见的业务活动。</v>
      </c>
      <c r="E225" s="123" t="str">
        <f>产品服务物料清单!O225</f>
        <v>C</v>
      </c>
      <c r="F225" s="83" t="str">
        <f>产品服务物料清单!P225</f>
        <v>D0</v>
      </c>
      <c r="G225" s="83" t="str">
        <f>产品服务物料清单!U225</f>
        <v>FW</v>
      </c>
      <c r="H225" s="123" t="str">
        <f>产品服务物料清单!V225</f>
        <v>5101063000</v>
      </c>
      <c r="I225" s="83" t="str">
        <f>产品服务物料清单!X225</f>
        <v>×</v>
      </c>
      <c r="J225" s="83" t="str">
        <f>产品服务物料清单!Y225</f>
        <v>×</v>
      </c>
      <c r="K225" s="83" t="str">
        <f>产品服务物料清单!Z225</f>
        <v>×</v>
      </c>
      <c r="L225" s="83" t="str">
        <f>产品服务物料清单!AA225</f>
        <v>×</v>
      </c>
      <c r="M225" s="24">
        <f>产品服务物料清单!AB225</f>
        <v>0</v>
      </c>
      <c r="N225" s="24">
        <f>产品服务物料清单!AC225</f>
        <v>0</v>
      </c>
      <c r="O225" s="83" t="str">
        <f>产品服务物料清单!AD225</f>
        <v>安全生产-日常评估咨询</v>
      </c>
      <c r="P225" s="83">
        <f>产品服务物料清单!AE225</f>
        <v>0</v>
      </c>
      <c r="Q225" s="20" t="str">
        <f>产品服务物料清单!B225</f>
        <v>DD</v>
      </c>
      <c r="R225" s="20" t="str">
        <f>产品服务物料清单!A225</f>
        <v>服务采购合同</v>
      </c>
      <c r="S225" s="20" t="str">
        <f>产品服务物料清单!C225</f>
        <v>C:安全生产类业务</v>
      </c>
      <c r="T225" s="21">
        <f>产品服务物料清单!F225</f>
        <v>10</v>
      </c>
      <c r="U225" s="20" t="str">
        <f>产品服务物料清单!E225</f>
        <v>鉴证咨询服务</v>
      </c>
      <c r="V225" s="22">
        <f>产品服务物料清单!H225</f>
        <v>1</v>
      </c>
      <c r="W225" s="20" t="str">
        <f>产品服务物料清单!G225</f>
        <v>认证服务</v>
      </c>
      <c r="X225" s="20" t="str">
        <f>产品服务物料清单!I225</f>
        <v>04</v>
      </c>
      <c r="Y225" s="20" t="str">
        <f>产品服务物料清单!AQ225</f>
        <v>A:安环质量类</v>
      </c>
      <c r="Z225" s="20" t="str">
        <f>产品服务物料清单!K225</f>
        <v>安全生产-职业危害因素检测</v>
      </c>
      <c r="AA225" s="24">
        <f>产品服务物料清单!Q225</f>
        <v>0.06</v>
      </c>
      <c r="AB225" s="83" t="str">
        <f>产品服务物料清单!R225</f>
        <v>其他</v>
      </c>
      <c r="AC225" s="83" t="str">
        <f>产品服务物料清单!S225</f>
        <v>不缴纳印花税</v>
      </c>
    </row>
    <row r="226" spans="1:29" ht="14.1" customHeight="1" x14ac:dyDescent="0.3">
      <c r="A226" s="83" t="str">
        <f>产品服务物料清单!J226</f>
        <v>DDC10301</v>
      </c>
      <c r="B226" s="24" t="str">
        <f>产品服务物料清单!L226</f>
        <v>PC</v>
      </c>
      <c r="C226" s="83">
        <f>产品服务物料清单!M226</f>
        <v>1</v>
      </c>
      <c r="D226" s="24" t="str">
        <f>产品服务物料清单!N226</f>
        <v>指提供安全评价相关的咨询活动。</v>
      </c>
      <c r="E226" s="123" t="str">
        <f>产品服务物料清单!O226</f>
        <v>C</v>
      </c>
      <c r="F226" s="83" t="str">
        <f>产品服务物料清单!P226</f>
        <v>D0</v>
      </c>
      <c r="G226" s="83" t="str">
        <f>产品服务物料清单!U226</f>
        <v>FW</v>
      </c>
      <c r="H226" s="83" t="str">
        <f>产品服务物料清单!V226</f>
        <v>5101030000</v>
      </c>
      <c r="I226" s="83" t="str">
        <f>产品服务物料清单!X226</f>
        <v>×</v>
      </c>
      <c r="J226" s="83" t="str">
        <f>产品服务物料清单!Y226</f>
        <v>×</v>
      </c>
      <c r="K226" s="83" t="str">
        <f>产品服务物料清单!Z226</f>
        <v>×</v>
      </c>
      <c r="L226" s="83" t="str">
        <f>产品服务物料清单!AA226</f>
        <v>×</v>
      </c>
      <c r="M226" s="83">
        <f>产品服务物料清单!AB226</f>
        <v>0</v>
      </c>
      <c r="N226" s="83">
        <f>产品服务物料清单!AC226</f>
        <v>0</v>
      </c>
      <c r="O226" s="83" t="str">
        <f>产品服务物料清单!AD226</f>
        <v>安全生产-日常评估咨询</v>
      </c>
      <c r="P226" s="83">
        <f>产品服务物料清单!AE226</f>
        <v>0</v>
      </c>
      <c r="Q226" s="20" t="str">
        <f>产品服务物料清单!B226</f>
        <v>DD</v>
      </c>
      <c r="R226" s="20" t="str">
        <f>产品服务物料清单!A226</f>
        <v>服务采购合同</v>
      </c>
      <c r="S226" s="20" t="str">
        <f>产品服务物料清单!C226</f>
        <v>C:安全生产类业务</v>
      </c>
      <c r="T226" s="21">
        <f>产品服务物料清单!F226</f>
        <v>10</v>
      </c>
      <c r="U226" s="20" t="str">
        <f>产品服务物料清单!E226</f>
        <v>鉴证咨询服务</v>
      </c>
      <c r="V226" s="22">
        <f>产品服务物料清单!H226</f>
        <v>3</v>
      </c>
      <c r="W226" s="20" t="str">
        <f>产品服务物料清单!G226</f>
        <v>咨询服务</v>
      </c>
      <c r="X226" s="20" t="str">
        <f>产品服务物料清单!I226</f>
        <v>01</v>
      </c>
      <c r="Y226" s="20" t="str">
        <f>产品服务物料清单!AQ226</f>
        <v>A:安环质量类</v>
      </c>
      <c r="Z226" s="20" t="str">
        <f>产品服务物料清单!K226</f>
        <v>安全生产-安全评价咨询</v>
      </c>
      <c r="AA226" s="24">
        <f>产品服务物料清单!Q226</f>
        <v>0.06</v>
      </c>
      <c r="AB226" s="83" t="str">
        <f>产品服务物料清单!R226</f>
        <v>其他</v>
      </c>
      <c r="AC226" s="83" t="str">
        <f>产品服务物料清单!S226</f>
        <v>不缴纳印花税</v>
      </c>
    </row>
    <row r="227" spans="1:29" ht="14.1" customHeight="1" x14ac:dyDescent="0.3">
      <c r="A227" s="83" t="str">
        <f>产品服务物料清单!J227</f>
        <v>DDC10302</v>
      </c>
      <c r="B227" s="24" t="str">
        <f>产品服务物料清单!L227</f>
        <v>PC</v>
      </c>
      <c r="C227" s="83">
        <f>产品服务物料清单!M227</f>
        <v>1</v>
      </c>
      <c r="D227" s="24" t="str">
        <f>产品服务物料清单!N227</f>
        <v>指提供安全整改相关的咨询活动。</v>
      </c>
      <c r="E227" s="123" t="str">
        <f>产品服务物料清单!O227</f>
        <v>C</v>
      </c>
      <c r="F227" s="83" t="str">
        <f>产品服务物料清单!P227</f>
        <v>D0</v>
      </c>
      <c r="G227" s="83" t="str">
        <f>产品服务物料清单!U227</f>
        <v>FW</v>
      </c>
      <c r="H227" s="123" t="str">
        <f>产品服务物料清单!V227</f>
        <v>5101030000</v>
      </c>
      <c r="I227" s="83" t="str">
        <f>产品服务物料清单!X227</f>
        <v>×</v>
      </c>
      <c r="J227" s="83" t="str">
        <f>产品服务物料清单!Y227</f>
        <v>×</v>
      </c>
      <c r="K227" s="83" t="str">
        <f>产品服务物料清单!Z227</f>
        <v>×</v>
      </c>
      <c r="L227" s="83" t="str">
        <f>产品服务物料清单!AA227</f>
        <v>×</v>
      </c>
      <c r="M227" s="24">
        <f>产品服务物料清单!AB227</f>
        <v>0</v>
      </c>
      <c r="N227" s="24">
        <f>产品服务物料清单!AC227</f>
        <v>0</v>
      </c>
      <c r="O227" s="83" t="str">
        <f>产品服务物料清单!AD227</f>
        <v>安全生产-日常评估咨询</v>
      </c>
      <c r="P227" s="83">
        <f>产品服务物料清单!AE227</f>
        <v>0</v>
      </c>
      <c r="Q227" s="20" t="str">
        <f>产品服务物料清单!B227</f>
        <v>DD</v>
      </c>
      <c r="R227" s="20" t="str">
        <f>产品服务物料清单!A227</f>
        <v>服务采购合同</v>
      </c>
      <c r="S227" s="20" t="str">
        <f>产品服务物料清单!C227</f>
        <v>C:安全生产类业务</v>
      </c>
      <c r="T227" s="21">
        <f>产品服务物料清单!F227</f>
        <v>10</v>
      </c>
      <c r="U227" s="20" t="str">
        <f>产品服务物料清单!E227</f>
        <v>鉴证咨询服务</v>
      </c>
      <c r="V227" s="22">
        <f>产品服务物料清单!H227</f>
        <v>3</v>
      </c>
      <c r="W227" s="20" t="str">
        <f>产品服务物料清单!G227</f>
        <v>咨询服务</v>
      </c>
      <c r="X227" s="20" t="str">
        <f>产品服务物料清单!I227</f>
        <v>02</v>
      </c>
      <c r="Y227" s="20" t="str">
        <f>产品服务物料清单!AQ227</f>
        <v>A:安环质量类</v>
      </c>
      <c r="Z227" s="20" t="str">
        <f>产品服务物料清单!K227</f>
        <v>安全生产-安全整改咨询</v>
      </c>
      <c r="AA227" s="24">
        <f>产品服务物料清单!Q227</f>
        <v>0.06</v>
      </c>
      <c r="AB227" s="83" t="str">
        <f>产品服务物料清单!R227</f>
        <v>其他</v>
      </c>
      <c r="AC227" s="83" t="str">
        <f>产品服务物料清单!S227</f>
        <v>不缴纳印花税</v>
      </c>
    </row>
    <row r="228" spans="1:29" ht="14.1" customHeight="1" x14ac:dyDescent="0.3">
      <c r="A228" s="83" t="str">
        <f>产品服务物料清单!J228</f>
        <v>DDC10303</v>
      </c>
      <c r="B228" s="24" t="str">
        <f>产品服务物料清单!L228</f>
        <v>PC</v>
      </c>
      <c r="C228" s="83">
        <f>产品服务物料清单!M228</f>
        <v>1</v>
      </c>
      <c r="D228" s="24" t="str">
        <f>产品服务物料清单!N228</f>
        <v>指具有专业资质的单位受托对消防进行定期维护保修的业务活动。</v>
      </c>
      <c r="E228" s="123" t="str">
        <f>产品服务物料清单!O228</f>
        <v>C</v>
      </c>
      <c r="F228" s="83" t="str">
        <f>产品服务物料清单!P228</f>
        <v>D0</v>
      </c>
      <c r="G228" s="83" t="str">
        <f>产品服务物料清单!U228</f>
        <v>FW</v>
      </c>
      <c r="H228" s="123" t="str">
        <f>产品服务物料清单!V228</f>
        <v>5101039099</v>
      </c>
      <c r="I228" s="83" t="str">
        <f>产品服务物料清单!X228</f>
        <v>×</v>
      </c>
      <c r="J228" s="83" t="str">
        <f>产品服务物料清单!Y228</f>
        <v>×</v>
      </c>
      <c r="K228" s="83" t="str">
        <f>产品服务物料清单!Z228</f>
        <v>×</v>
      </c>
      <c r="L228" s="83" t="str">
        <f>产品服务物料清单!AA228</f>
        <v>×</v>
      </c>
      <c r="M228" s="24">
        <f>产品服务物料清单!AB228</f>
        <v>0</v>
      </c>
      <c r="N228" s="24">
        <f>产品服务物料清单!AC228</f>
        <v>0</v>
      </c>
      <c r="O228" s="83" t="str">
        <f>产品服务物料清单!AD228</f>
        <v>安全生产-日常评估咨询</v>
      </c>
      <c r="P228" s="83">
        <f>产品服务物料清单!AE228</f>
        <v>0</v>
      </c>
      <c r="Q228" s="20" t="str">
        <f>产品服务物料清单!B228</f>
        <v>DD</v>
      </c>
      <c r="R228" s="20" t="str">
        <f>产品服务物料清单!A228</f>
        <v>服务采购合同</v>
      </c>
      <c r="S228" s="20" t="str">
        <f>产品服务物料清单!C228</f>
        <v>C:安全生产类业务</v>
      </c>
      <c r="T228" s="21">
        <f>产品服务物料清单!F228</f>
        <v>10</v>
      </c>
      <c r="U228" s="20" t="str">
        <f>产品服务物料清单!E228</f>
        <v>鉴证咨询服务</v>
      </c>
      <c r="V228" s="22">
        <f>产品服务物料清单!H228</f>
        <v>3</v>
      </c>
      <c r="W228" s="20" t="str">
        <f>产品服务物料清单!G228</f>
        <v>咨询服务</v>
      </c>
      <c r="X228" s="20" t="str">
        <f>产品服务物料清单!I228</f>
        <v>03</v>
      </c>
      <c r="Y228" s="20" t="str">
        <f>产品服务物料清单!AQ228</f>
        <v>A:安环质量类</v>
      </c>
      <c r="Z228" s="20" t="str">
        <f>产品服务物料清单!K228</f>
        <v>安全生产-消防维保</v>
      </c>
      <c r="AA228" s="24">
        <f>产品服务物料清单!Q228</f>
        <v>0.06</v>
      </c>
      <c r="AB228" s="83" t="str">
        <f>产品服务物料清单!R228</f>
        <v>其他</v>
      </c>
      <c r="AC228" s="83" t="str">
        <f>产品服务物料清单!S228</f>
        <v>不缴纳印花税</v>
      </c>
    </row>
    <row r="229" spans="1:29" ht="14.1" customHeight="1" x14ac:dyDescent="0.3">
      <c r="A229" s="83" t="str">
        <f>产品服务物料清单!J229</f>
        <v>DDC12201</v>
      </c>
      <c r="B229" s="24" t="str">
        <f>产品服务物料清单!L229</f>
        <v>PC</v>
      </c>
      <c r="C229" s="83">
        <f>产品服务物料清单!M229</f>
        <v>1</v>
      </c>
      <c r="D229" s="24" t="str">
        <f>产品服务物料清单!N229</f>
        <v>指为满足工作需求提供的教育培训服务，特指与安全生产相关的培训、考证。</v>
      </c>
      <c r="E229" s="123" t="str">
        <f>产品服务物料清单!O229</f>
        <v>C</v>
      </c>
      <c r="F229" s="83" t="str">
        <f>产品服务物料清单!P229</f>
        <v>D3</v>
      </c>
      <c r="G229" s="83" t="str">
        <f>产品服务物料清单!U229</f>
        <v>FW</v>
      </c>
      <c r="H229" s="123" t="str">
        <f>产品服务物料清单!V229</f>
        <v>2211060200</v>
      </c>
      <c r="I229" s="83" t="str">
        <f>产品服务物料清单!X229</f>
        <v>×</v>
      </c>
      <c r="J229" s="83" t="str">
        <f>产品服务物料清单!Y229</f>
        <v>×</v>
      </c>
      <c r="K229" s="83" t="str">
        <f>产品服务物料清单!Z229</f>
        <v>×</v>
      </c>
      <c r="L229" s="83" t="str">
        <f>产品服务物料清单!AA229</f>
        <v>×</v>
      </c>
      <c r="M229" s="24">
        <f>产品服务物料清单!AB229</f>
        <v>0</v>
      </c>
      <c r="N229" s="24">
        <f>产品服务物料清单!AC229</f>
        <v>0</v>
      </c>
      <c r="O229" s="83" t="str">
        <f>产品服务物料清单!AD229</f>
        <v>安全生产-培训宣传</v>
      </c>
      <c r="P229" s="83">
        <f>产品服务物料清单!AE229</f>
        <v>0</v>
      </c>
      <c r="Q229" s="20" t="str">
        <f>产品服务物料清单!B229</f>
        <v>DD</v>
      </c>
      <c r="R229" s="20" t="str">
        <f>产品服务物料清单!A229</f>
        <v>服务采购合同</v>
      </c>
      <c r="S229" s="20" t="str">
        <f>产品服务物料清单!C229</f>
        <v>C:安全生产类业务</v>
      </c>
      <c r="T229" s="21" t="str">
        <f>产品服务物料清单!F229</f>
        <v>12</v>
      </c>
      <c r="U229" s="20" t="str">
        <f>产品服务物料清单!E229</f>
        <v>生活服务</v>
      </c>
      <c r="V229" s="22">
        <f>产品服务物料清单!H229</f>
        <v>2</v>
      </c>
      <c r="W229" s="20" t="str">
        <f>产品服务物料清单!G229</f>
        <v>教育医疗服务</v>
      </c>
      <c r="X229" s="20" t="str">
        <f>产品服务物料清单!I229</f>
        <v>01</v>
      </c>
      <c r="Y229" s="20" t="str">
        <f>产品服务物料清单!AQ229</f>
        <v>A:安环质量类</v>
      </c>
      <c r="Z229" s="20" t="str">
        <f>产品服务物料清单!K229</f>
        <v>安全生产-教育培训服务</v>
      </c>
      <c r="AA229" s="24">
        <f>产品服务物料清单!Q229</f>
        <v>0.06</v>
      </c>
      <c r="AB229" s="83" t="str">
        <f>产品服务物料清单!R229</f>
        <v>生活服务</v>
      </c>
      <c r="AC229" s="83" t="str">
        <f>产品服务物料清单!S229</f>
        <v>不缴纳印花税</v>
      </c>
    </row>
    <row r="230" spans="1:29" ht="14.1" customHeight="1" x14ac:dyDescent="0.3">
      <c r="A230" s="83" t="str">
        <f>产品服务物料清单!J230</f>
        <v>DDD10301</v>
      </c>
      <c r="B230" s="24" t="str">
        <f>产品服务物料清单!L230</f>
        <v>PC</v>
      </c>
      <c r="C230" s="83">
        <f>产品服务物料清单!M230</f>
        <v>1</v>
      </c>
      <c r="D230" s="24" t="str">
        <f>产品服务物料清单!N230</f>
        <v>特指提供与节能减排相关的咨询服务。</v>
      </c>
      <c r="E230" s="123" t="str">
        <f>产品服务物料清单!O230</f>
        <v>D</v>
      </c>
      <c r="F230" s="83" t="str">
        <f>产品服务物料清单!P230</f>
        <v>D0</v>
      </c>
      <c r="G230" s="83" t="str">
        <f>产品服务物料清单!U230</f>
        <v>FW</v>
      </c>
      <c r="H230" s="123" t="str">
        <f>产品服务物料清单!V230</f>
        <v>5101030000</v>
      </c>
      <c r="I230" s="83" t="str">
        <f>产品服务物料清单!X230</f>
        <v>×</v>
      </c>
      <c r="J230" s="83" t="str">
        <f>产品服务物料清单!Y230</f>
        <v>×</v>
      </c>
      <c r="K230" s="83" t="str">
        <f>产品服务物料清单!Z230</f>
        <v>×</v>
      </c>
      <c r="L230" s="83" t="str">
        <f>产品服务物料清单!AA230</f>
        <v>×</v>
      </c>
      <c r="M230" s="24">
        <f>产品服务物料清单!AB230</f>
        <v>0</v>
      </c>
      <c r="N230" s="24">
        <f>产品服务物料清单!AC230</f>
        <v>0</v>
      </c>
      <c r="O230" s="83" t="str">
        <f>产品服务物料清单!AD230</f>
        <v>节能减排-咨询服务</v>
      </c>
      <c r="P230" s="83">
        <f>产品服务物料清单!AE230</f>
        <v>0</v>
      </c>
      <c r="Q230" s="20" t="str">
        <f>产品服务物料清单!B230</f>
        <v>DD</v>
      </c>
      <c r="R230" s="20" t="str">
        <f>产品服务物料清单!A230</f>
        <v>服务采购合同</v>
      </c>
      <c r="S230" s="20" t="str">
        <f>产品服务物料清单!C230</f>
        <v>D:节能减排类业务</v>
      </c>
      <c r="T230" s="21">
        <f>产品服务物料清单!F230</f>
        <v>10</v>
      </c>
      <c r="U230" s="20" t="str">
        <f>产品服务物料清单!E230</f>
        <v>鉴证咨询服务</v>
      </c>
      <c r="V230" s="22">
        <f>产品服务物料清单!H230</f>
        <v>3</v>
      </c>
      <c r="W230" s="20" t="str">
        <f>产品服务物料清单!G230</f>
        <v>咨询服务</v>
      </c>
      <c r="X230" s="20" t="str">
        <f>产品服务物料清单!I230</f>
        <v>01</v>
      </c>
      <c r="Y230" s="20" t="str">
        <f>产品服务物料清单!AQ230</f>
        <v>A:安环质量类</v>
      </c>
      <c r="Z230" s="20" t="str">
        <f>产品服务物料清单!K230</f>
        <v>节能减排-咨询服务</v>
      </c>
      <c r="AA230" s="24">
        <f>产品服务物料清单!Q230</f>
        <v>0.06</v>
      </c>
      <c r="AB230" s="83" t="str">
        <f>产品服务物料清单!R230</f>
        <v>其他</v>
      </c>
      <c r="AC230" s="83" t="str">
        <f>产品服务物料清单!S230</f>
        <v>不缴纳印花税</v>
      </c>
    </row>
    <row r="231" spans="1:29" ht="14.1" customHeight="1" x14ac:dyDescent="0.3">
      <c r="A231" s="83" t="str">
        <f>产品服务物料清单!J231</f>
        <v>DDD12201</v>
      </c>
      <c r="B231" s="24" t="str">
        <f>产品服务物料清单!L231</f>
        <v>PC</v>
      </c>
      <c r="C231" s="83">
        <f>产品服务物料清单!M231</f>
        <v>1</v>
      </c>
      <c r="D231" s="24" t="str">
        <f>产品服务物料清单!N231</f>
        <v>特指与节能环保相关的培训、考证活动。</v>
      </c>
      <c r="E231" s="123" t="str">
        <f>产品服务物料清单!O231</f>
        <v>D</v>
      </c>
      <c r="F231" s="83" t="str">
        <f>产品服务物料清单!P231</f>
        <v>D3</v>
      </c>
      <c r="G231" s="83" t="str">
        <f>产品服务物料清单!U231</f>
        <v>FW</v>
      </c>
      <c r="H231" s="123" t="str">
        <f>产品服务物料清单!V231</f>
        <v>2211060200</v>
      </c>
      <c r="I231" s="83" t="str">
        <f>产品服务物料清单!X231</f>
        <v>×</v>
      </c>
      <c r="J231" s="83" t="str">
        <f>产品服务物料清单!Y231</f>
        <v>×</v>
      </c>
      <c r="K231" s="83" t="str">
        <f>产品服务物料清单!Z231</f>
        <v>×</v>
      </c>
      <c r="L231" s="83" t="str">
        <f>产品服务物料清单!AA231</f>
        <v>×</v>
      </c>
      <c r="M231" s="24">
        <f>产品服务物料清单!AB231</f>
        <v>0</v>
      </c>
      <c r="N231" s="24">
        <f>产品服务物料清单!AC231</f>
        <v>0</v>
      </c>
      <c r="O231" s="83" t="str">
        <f>产品服务物料清单!AD231</f>
        <v>节能减排-培训宣传</v>
      </c>
      <c r="P231" s="83">
        <f>产品服务物料清单!AE231</f>
        <v>0</v>
      </c>
      <c r="Q231" s="20" t="str">
        <f>产品服务物料清单!B231</f>
        <v>DD</v>
      </c>
      <c r="R231" s="20" t="str">
        <f>产品服务物料清单!A231</f>
        <v>服务采购合同</v>
      </c>
      <c r="S231" s="20" t="str">
        <f>产品服务物料清单!C231</f>
        <v>D:节能减排类业务</v>
      </c>
      <c r="T231" s="21" t="str">
        <f>产品服务物料清单!F231</f>
        <v>12</v>
      </c>
      <c r="U231" s="20" t="str">
        <f>产品服务物料清单!E231</f>
        <v>生活服务</v>
      </c>
      <c r="V231" s="22">
        <f>产品服务物料清单!H231</f>
        <v>2</v>
      </c>
      <c r="W231" s="20" t="str">
        <f>产品服务物料清单!G231</f>
        <v>教育医疗服务</v>
      </c>
      <c r="X231" s="20" t="str">
        <f>产品服务物料清单!I231</f>
        <v>01</v>
      </c>
      <c r="Y231" s="20" t="str">
        <f>产品服务物料清单!AQ231</f>
        <v>A:安环质量类</v>
      </c>
      <c r="Z231" s="20" t="str">
        <f>产品服务物料清单!K231</f>
        <v>节能减排-教育培训服务</v>
      </c>
      <c r="AA231" s="24">
        <f>产品服务物料清单!Q231</f>
        <v>0.06</v>
      </c>
      <c r="AB231" s="83" t="str">
        <f>产品服务物料清单!R231</f>
        <v>生活服务</v>
      </c>
      <c r="AC231" s="83" t="str">
        <f>产品服务物料清单!S231</f>
        <v>不缴纳印花税</v>
      </c>
    </row>
    <row r="232" spans="1:29" ht="14.1" customHeight="1" x14ac:dyDescent="0.3">
      <c r="A232" s="83" t="str">
        <f>产品服务物料清单!J232</f>
        <v>DDE00001</v>
      </c>
      <c r="B232" s="83" t="str">
        <f>产品服务物料清单!L232</f>
        <v>PC</v>
      </c>
      <c r="C232" s="83">
        <f>产品服务物料清单!M232</f>
        <v>1</v>
      </c>
      <c r="D232" s="83" t="str">
        <f>产品服务物料清单!N232</f>
        <v>指财政收取的生活垃圾处理费。</v>
      </c>
      <c r="E232" s="123" t="str">
        <f>产品服务物料清单!O232</f>
        <v>E</v>
      </c>
      <c r="F232" s="83" t="str">
        <f>产品服务物料清单!P232</f>
        <v>J0</v>
      </c>
      <c r="G232" s="83" t="str">
        <f>产品服务物料清单!U232</f>
        <v>FW</v>
      </c>
      <c r="H232" s="123" t="str">
        <f>产品服务物料清单!V232</f>
        <v>5101060000</v>
      </c>
      <c r="I232" s="83" t="str">
        <f>产品服务物料清单!X232</f>
        <v>×</v>
      </c>
      <c r="J232" s="83" t="str">
        <f>产品服务物料清单!Y232</f>
        <v>×</v>
      </c>
      <c r="K232" s="83" t="str">
        <f>产品服务物料清单!Z232</f>
        <v>×</v>
      </c>
      <c r="L232" s="83" t="str">
        <f>产品服务物料清单!AA232</f>
        <v>×</v>
      </c>
      <c r="M232" s="24">
        <f>产品服务物料清单!AB232</f>
        <v>0</v>
      </c>
      <c r="N232" s="24" t="str">
        <f>产品服务物料清单!AC232</f>
        <v>缴费通知单</v>
      </c>
      <c r="O232" s="83" t="str">
        <f>产品服务物料清单!AD232</f>
        <v>环保-排污</v>
      </c>
      <c r="P232" s="83">
        <f>产品服务物料清单!AE232</f>
        <v>0</v>
      </c>
      <c r="Q232" s="20" t="str">
        <f>产品服务物料清单!B232</f>
        <v>DD</v>
      </c>
      <c r="R232" s="20" t="str">
        <f>产品服务物料清单!A232</f>
        <v>服务采购合同</v>
      </c>
      <c r="S232" s="20" t="str">
        <f>产品服务物料清单!C232</f>
        <v>E:环保与恢复类业务</v>
      </c>
      <c r="T232" s="21" t="str">
        <f>产品服务物料清单!F232</f>
        <v>00</v>
      </c>
      <c r="U232" s="20" t="str">
        <f>产品服务物料清单!E232</f>
        <v>与增值税不相关的服务</v>
      </c>
      <c r="V232" s="22">
        <f>产品服务物料清单!H232</f>
        <v>0</v>
      </c>
      <c r="W232" s="20" t="str">
        <f>产品服务物料清单!G232</f>
        <v>与增值税不相关的服务</v>
      </c>
      <c r="X232" s="20" t="str">
        <f>产品服务物料清单!I232</f>
        <v>01</v>
      </c>
      <c r="Y232" s="20" t="str">
        <f>产品服务物料清单!AQ232</f>
        <v>A:安环质量类</v>
      </c>
      <c r="Z232" s="20" t="str">
        <f>产品服务物料清单!K232</f>
        <v>环保与恢复-生活垃圾处理</v>
      </c>
      <c r="AA232" s="24">
        <f>产品服务物料清单!Q232</f>
        <v>0</v>
      </c>
      <c r="AB232" s="83" t="str">
        <f>产品服务物料清单!R232</f>
        <v>进项税</v>
      </c>
      <c r="AC232" s="123" t="str">
        <f>产品服务物料清单!S232</f>
        <v>不缴纳印花税</v>
      </c>
    </row>
    <row r="233" spans="1:29" ht="14.1" customHeight="1" x14ac:dyDescent="0.3">
      <c r="A233" s="83" t="str">
        <f>产品服务物料清单!J233</f>
        <v>DDE07401</v>
      </c>
      <c r="B233" s="24" t="str">
        <f>产品服务物料清单!L233</f>
        <v>PC</v>
      </c>
      <c r="C233" s="83">
        <f>产品服务物料清单!M233</f>
        <v>1</v>
      </c>
      <c r="D233" s="24" t="str">
        <f>产品服务物料清单!N233</f>
        <v>指环境与生态服务的专项技术服务。此处特指除研发生产外，产生的固体废弃物处理业务。</v>
      </c>
      <c r="E233" s="123" t="str">
        <f>产品服务物料清单!O233</f>
        <v>E</v>
      </c>
      <c r="F233" s="83" t="str">
        <f>产品服务物料清单!P233</f>
        <v>D0</v>
      </c>
      <c r="G233" s="83" t="str">
        <f>产品服务物料清单!U233</f>
        <v>JS</v>
      </c>
      <c r="H233" s="123" t="str">
        <f>产品服务物料清单!V233</f>
        <v>5101060000</v>
      </c>
      <c r="I233" s="83" t="str">
        <f>产品服务物料清单!X233</f>
        <v>×</v>
      </c>
      <c r="J233" s="83" t="str">
        <f>产品服务物料清单!Y233</f>
        <v>×</v>
      </c>
      <c r="K233" s="83" t="str">
        <f>产品服务物料清单!Z233</f>
        <v>×</v>
      </c>
      <c r="L233" s="83" t="str">
        <f>产品服务物料清单!AA233</f>
        <v>×</v>
      </c>
      <c r="M233" s="24">
        <f>产品服务物料清单!AB233</f>
        <v>0</v>
      </c>
      <c r="N233" s="24" t="str">
        <f>产品服务物料清单!AC233</f>
        <v>费用结算单</v>
      </c>
      <c r="O233" s="83" t="str">
        <f>产品服务物料清单!AD233</f>
        <v>环保-固废、危废</v>
      </c>
      <c r="P233" s="83">
        <f>产品服务物料清单!AE233</f>
        <v>0</v>
      </c>
      <c r="Q233" s="20" t="str">
        <f>产品服务物料清单!B233</f>
        <v>DD</v>
      </c>
      <c r="R233" s="20" t="str">
        <f>产品服务物料清单!A233</f>
        <v>服务采购合同</v>
      </c>
      <c r="S233" s="20" t="str">
        <f>产品服务物料清单!C233</f>
        <v>E:环保与恢复类业务</v>
      </c>
      <c r="T233" s="21" t="str">
        <f>产品服务物料清单!F233</f>
        <v>07</v>
      </c>
      <c r="U233" s="20" t="str">
        <f>产品服务物料清单!E233</f>
        <v>研发和技术服务</v>
      </c>
      <c r="V233" s="22">
        <f>产品服务物料清单!H233</f>
        <v>4</v>
      </c>
      <c r="W233" s="20" t="str">
        <f>产品服务物料清单!G233</f>
        <v>专业技术服务</v>
      </c>
      <c r="X233" s="20" t="str">
        <f>产品服务物料清单!I233</f>
        <v>01</v>
      </c>
      <c r="Y233" s="20" t="str">
        <f>产品服务物料清单!AQ233</f>
        <v>A:安环质量类</v>
      </c>
      <c r="Z233" s="20" t="str">
        <f>产品服务物料清单!K233</f>
        <v>环保与恢复-固废处理</v>
      </c>
      <c r="AA233" s="24">
        <f>产品服务物料清单!Q233</f>
        <v>0.06</v>
      </c>
      <c r="AB233" s="83" t="str">
        <f>产品服务物料清单!R233</f>
        <v>其他</v>
      </c>
      <c r="AC233" s="83" t="str">
        <f>产品服务物料清单!S233</f>
        <v>技术合同</v>
      </c>
    </row>
    <row r="234" spans="1:29" ht="14.1" customHeight="1" x14ac:dyDescent="0.3">
      <c r="A234" s="83" t="str">
        <f>产品服务物料清单!J234</f>
        <v>DDE07402</v>
      </c>
      <c r="B234" s="24" t="str">
        <f>产品服务物料清单!L234</f>
        <v>PC</v>
      </c>
      <c r="C234" s="83">
        <f>产品服务物料清单!M234</f>
        <v>1</v>
      </c>
      <c r="D234" s="24" t="str">
        <f>产品服务物料清单!N234</f>
        <v>指环境与生态服务的专项技术服务。此处特指危险废弃物处理业务。</v>
      </c>
      <c r="E234" s="123" t="str">
        <f>产品服务物料清单!O234</f>
        <v>E</v>
      </c>
      <c r="F234" s="83" t="str">
        <f>产品服务物料清单!P234</f>
        <v>D0</v>
      </c>
      <c r="G234" s="83" t="str">
        <f>产品服务物料清单!U234</f>
        <v>JS</v>
      </c>
      <c r="H234" s="123" t="str">
        <f>产品服务物料清单!V234</f>
        <v>5101060000</v>
      </c>
      <c r="I234" s="83" t="str">
        <f>产品服务物料清单!X234</f>
        <v>×</v>
      </c>
      <c r="J234" s="83" t="str">
        <f>产品服务物料清单!Y234</f>
        <v>×</v>
      </c>
      <c r="K234" s="83" t="str">
        <f>产品服务物料清单!Z234</f>
        <v>×</v>
      </c>
      <c r="L234" s="83" t="str">
        <f>产品服务物料清单!AA234</f>
        <v>×</v>
      </c>
      <c r="M234" s="24">
        <f>产品服务物料清单!AB234</f>
        <v>0</v>
      </c>
      <c r="N234" s="24" t="str">
        <f>产品服务物料清单!AC234</f>
        <v>费用结算单</v>
      </c>
      <c r="O234" s="83" t="str">
        <f>产品服务物料清单!AD234</f>
        <v>环保-固废、危废</v>
      </c>
      <c r="P234" s="83">
        <f>产品服务物料清单!AE234</f>
        <v>0</v>
      </c>
      <c r="Q234" s="20" t="str">
        <f>产品服务物料清单!B234</f>
        <v>DD</v>
      </c>
      <c r="R234" s="20" t="str">
        <f>产品服务物料清单!A234</f>
        <v>服务采购合同</v>
      </c>
      <c r="S234" s="20" t="str">
        <f>产品服务物料清单!C234</f>
        <v>E:环保与恢复类业务</v>
      </c>
      <c r="T234" s="21" t="str">
        <f>产品服务物料清单!F234</f>
        <v>07</v>
      </c>
      <c r="U234" s="20" t="str">
        <f>产品服务物料清单!E234</f>
        <v>研发和技术服务</v>
      </c>
      <c r="V234" s="22">
        <f>产品服务物料清单!H234</f>
        <v>4</v>
      </c>
      <c r="W234" s="20" t="str">
        <f>产品服务物料清单!G234</f>
        <v>专业技术服务</v>
      </c>
      <c r="X234" s="20" t="str">
        <f>产品服务物料清单!I234</f>
        <v>02</v>
      </c>
      <c r="Y234" s="20" t="str">
        <f>产品服务物料清单!AQ234</f>
        <v>A:安环质量类</v>
      </c>
      <c r="Z234" s="20" t="str">
        <f>产品服务物料清单!K234</f>
        <v>环保与恢复-危废处理</v>
      </c>
      <c r="AA234" s="24">
        <f>产品服务物料清单!Q234</f>
        <v>0.06</v>
      </c>
      <c r="AB234" s="83" t="str">
        <f>产品服务物料清单!R234</f>
        <v>其他</v>
      </c>
      <c r="AC234" s="83" t="str">
        <f>产品服务物料清单!S234</f>
        <v>技术合同</v>
      </c>
    </row>
    <row r="235" spans="1:29" ht="14.1" customHeight="1" x14ac:dyDescent="0.3">
      <c r="A235" s="83" t="str">
        <f>产品服务物料清单!J235</f>
        <v>DDE07403</v>
      </c>
      <c r="B235" s="24" t="str">
        <f>产品服务物料清单!L235</f>
        <v>PC</v>
      </c>
      <c r="C235" s="83">
        <f>产品服务物料清单!M235</f>
        <v>1</v>
      </c>
      <c r="D235" s="24" t="str">
        <f>产品服务物料清单!N235</f>
        <v>指环境与生态服务的专项技术服务。此处特指污水处理业务。</v>
      </c>
      <c r="E235" s="123" t="str">
        <f>产品服务物料清单!O235</f>
        <v>E</v>
      </c>
      <c r="F235" s="83" t="str">
        <f>产品服务物料清单!P235</f>
        <v>D0</v>
      </c>
      <c r="G235" s="83" t="str">
        <f>产品服务物料清单!U235</f>
        <v>JS</v>
      </c>
      <c r="H235" s="123" t="str">
        <f>产品服务物料清单!V235</f>
        <v>5101060000</v>
      </c>
      <c r="I235" s="83" t="str">
        <f>产品服务物料清单!X235</f>
        <v>×</v>
      </c>
      <c r="J235" s="83" t="str">
        <f>产品服务物料清单!Y235</f>
        <v>×</v>
      </c>
      <c r="K235" s="83" t="str">
        <f>产品服务物料清单!Z235</f>
        <v>×</v>
      </c>
      <c r="L235" s="83" t="str">
        <f>产品服务物料清单!AA235</f>
        <v>×</v>
      </c>
      <c r="M235" s="24">
        <f>产品服务物料清单!AB235</f>
        <v>0</v>
      </c>
      <c r="N235" s="24" t="str">
        <f>产品服务物料清单!AC235</f>
        <v>费用结算单</v>
      </c>
      <c r="O235" s="83" t="str">
        <f>产品服务物料清单!AD235</f>
        <v>环保-排污</v>
      </c>
      <c r="P235" s="83">
        <f>产品服务物料清单!AE235</f>
        <v>0</v>
      </c>
      <c r="Q235" s="20" t="str">
        <f>产品服务物料清单!B235</f>
        <v>DD</v>
      </c>
      <c r="R235" s="20" t="str">
        <f>产品服务物料清单!A235</f>
        <v>服务采购合同</v>
      </c>
      <c r="S235" s="20" t="str">
        <f>产品服务物料清单!C235</f>
        <v>E:环保与恢复类业务</v>
      </c>
      <c r="T235" s="21" t="str">
        <f>产品服务物料清单!F235</f>
        <v>07</v>
      </c>
      <c r="U235" s="20" t="str">
        <f>产品服务物料清单!E235</f>
        <v>研发和技术服务</v>
      </c>
      <c r="V235" s="22">
        <f>产品服务物料清单!H235</f>
        <v>4</v>
      </c>
      <c r="W235" s="20" t="str">
        <f>产品服务物料清单!G235</f>
        <v>专业技术服务</v>
      </c>
      <c r="X235" s="20" t="str">
        <f>产品服务物料清单!I235</f>
        <v>03</v>
      </c>
      <c r="Y235" s="20" t="str">
        <f>产品服务物料清单!AQ235</f>
        <v>A:安环质量类</v>
      </c>
      <c r="Z235" s="20" t="str">
        <f>产品服务物料清单!K235</f>
        <v>环保与恢复-污水处理</v>
      </c>
      <c r="AA235" s="24">
        <f>产品服务物料清单!Q235</f>
        <v>0.06</v>
      </c>
      <c r="AB235" s="83" t="str">
        <f>产品服务物料清单!R235</f>
        <v>其他</v>
      </c>
      <c r="AC235" s="83" t="str">
        <f>产品服务物料清单!S235</f>
        <v>技术合同</v>
      </c>
    </row>
    <row r="236" spans="1:29" ht="14.1" customHeight="1" x14ac:dyDescent="0.3">
      <c r="A236" s="83" t="str">
        <f>产品服务物料清单!J236</f>
        <v>DDE10101</v>
      </c>
      <c r="B236" s="24" t="str">
        <f>产品服务物料清单!L236</f>
        <v>PC</v>
      </c>
      <c r="C236" s="83">
        <f>产品服务物料清单!M236</f>
        <v>1</v>
      </c>
      <c r="D236" s="24" t="str">
        <f>产品服务物料清单!N236</f>
        <v>指具有专业资质的单位利用检测、检验、计量等技术，证明环境符合相关技术规范、相关技术规范的强制性要求或者标准的业务活动。</v>
      </c>
      <c r="E236" s="123" t="str">
        <f>产品服务物料清单!O236</f>
        <v>E</v>
      </c>
      <c r="F236" s="83" t="str">
        <f>产品服务物料清单!P236</f>
        <v>D0</v>
      </c>
      <c r="G236" s="83" t="str">
        <f>产品服务物料清单!U236</f>
        <v>FW</v>
      </c>
      <c r="H236" s="123" t="str">
        <f>产品服务物料清单!V236</f>
        <v>5101063000</v>
      </c>
      <c r="I236" s="83" t="str">
        <f>产品服务物料清单!X236</f>
        <v>×</v>
      </c>
      <c r="J236" s="83" t="str">
        <f>产品服务物料清单!Y236</f>
        <v>×</v>
      </c>
      <c r="K236" s="83" t="str">
        <f>产品服务物料清单!Z236</f>
        <v>×</v>
      </c>
      <c r="L236" s="83" t="str">
        <f>产品服务物料清单!AA236</f>
        <v>×</v>
      </c>
      <c r="M236" s="24">
        <f>产品服务物料清单!AB236</f>
        <v>0</v>
      </c>
      <c r="N236" s="24">
        <f>产品服务物料清单!AC236</f>
        <v>0</v>
      </c>
      <c r="O236" s="83" t="str">
        <f>产品服务物料清单!AD236</f>
        <v>环保-监测评估</v>
      </c>
      <c r="P236" s="83">
        <f>产品服务物料清单!AE236</f>
        <v>0</v>
      </c>
      <c r="Q236" s="20" t="str">
        <f>产品服务物料清单!B236</f>
        <v>DD</v>
      </c>
      <c r="R236" s="20" t="str">
        <f>产品服务物料清单!A236</f>
        <v>服务采购合同</v>
      </c>
      <c r="S236" s="20" t="str">
        <f>产品服务物料清单!C236</f>
        <v>E:环保与恢复类业务</v>
      </c>
      <c r="T236" s="21">
        <f>产品服务物料清单!F236</f>
        <v>10</v>
      </c>
      <c r="U236" s="20" t="str">
        <f>产品服务物料清单!E236</f>
        <v>鉴证咨询服务</v>
      </c>
      <c r="V236" s="22">
        <f>产品服务物料清单!H236</f>
        <v>1</v>
      </c>
      <c r="W236" s="20" t="str">
        <f>产品服务物料清单!G236</f>
        <v>认证服务</v>
      </c>
      <c r="X236" s="20" t="str">
        <f>产品服务物料清单!I236</f>
        <v>01</v>
      </c>
      <c r="Y236" s="20" t="str">
        <f>产品服务物料清单!AQ236</f>
        <v>A:安环质量类</v>
      </c>
      <c r="Z236" s="20" t="str">
        <f>产品服务物料清单!K236</f>
        <v>环保与恢复-环境检测</v>
      </c>
      <c r="AA236" s="24">
        <f>产品服务物料清单!Q236</f>
        <v>0.06</v>
      </c>
      <c r="AB236" s="83" t="str">
        <f>产品服务物料清单!R236</f>
        <v>其他</v>
      </c>
      <c r="AC236" s="83" t="str">
        <f>产品服务物料清单!S236</f>
        <v>不缴纳印花税</v>
      </c>
    </row>
    <row r="237" spans="1:29" ht="14.1" customHeight="1" x14ac:dyDescent="0.3">
      <c r="A237" s="83" t="str">
        <f>产品服务物料清单!J237</f>
        <v>DDE10201</v>
      </c>
      <c r="B237" s="24" t="str">
        <f>产品服务物料清单!L237</f>
        <v>PC</v>
      </c>
      <c r="C237" s="83">
        <f>产品服务物料清单!M237</f>
        <v>1</v>
      </c>
      <c r="D237" s="24" t="str">
        <f>产品服务物料清单!N237</f>
        <v>指具有专业资质的单位受托对评估评价环境进行鉴证，发表具有证明力的意见的业务活动。</v>
      </c>
      <c r="E237" s="123" t="str">
        <f>产品服务物料清单!O237</f>
        <v>E</v>
      </c>
      <c r="F237" s="83" t="str">
        <f>产品服务物料清单!P237</f>
        <v>D0</v>
      </c>
      <c r="G237" s="83" t="str">
        <f>产品服务物料清单!U237</f>
        <v>FW</v>
      </c>
      <c r="H237" s="123" t="str">
        <f>产品服务物料清单!V237</f>
        <v>5101039002</v>
      </c>
      <c r="I237" s="83" t="str">
        <f>产品服务物料清单!X237</f>
        <v>×</v>
      </c>
      <c r="J237" s="83" t="str">
        <f>产品服务物料清单!Y237</f>
        <v>×</v>
      </c>
      <c r="K237" s="83" t="str">
        <f>产品服务物料清单!Z237</f>
        <v>×</v>
      </c>
      <c r="L237" s="83" t="str">
        <f>产品服务物料清单!AA237</f>
        <v>×</v>
      </c>
      <c r="M237" s="24">
        <f>产品服务物料清单!AB237</f>
        <v>0</v>
      </c>
      <c r="N237" s="24">
        <f>产品服务物料清单!AC237</f>
        <v>0</v>
      </c>
      <c r="O237" s="83" t="str">
        <f>产品服务物料清单!AD237</f>
        <v>环保-监测评估</v>
      </c>
      <c r="P237" s="83">
        <f>产品服务物料清单!AE237</f>
        <v>0</v>
      </c>
      <c r="Q237" s="20" t="str">
        <f>产品服务物料清单!B237</f>
        <v>DD</v>
      </c>
      <c r="R237" s="20" t="str">
        <f>产品服务物料清单!A237</f>
        <v>服务采购合同</v>
      </c>
      <c r="S237" s="20" t="str">
        <f>产品服务物料清单!C237</f>
        <v>E:环保与恢复类业务</v>
      </c>
      <c r="T237" s="21">
        <f>产品服务物料清单!F237</f>
        <v>10</v>
      </c>
      <c r="U237" s="20" t="str">
        <f>产品服务物料清单!E237</f>
        <v>鉴证咨询服务</v>
      </c>
      <c r="V237" s="22">
        <f>产品服务物料清单!H237</f>
        <v>2</v>
      </c>
      <c r="W237" s="20" t="str">
        <f>产品服务物料清单!G237</f>
        <v>鉴证服务</v>
      </c>
      <c r="X237" s="20" t="str">
        <f>产品服务物料清单!I237</f>
        <v>01</v>
      </c>
      <c r="Y237" s="20" t="str">
        <f>产品服务物料清单!AQ237</f>
        <v>A:安环质量类</v>
      </c>
      <c r="Z237" s="20" t="str">
        <f>产品服务物料清单!K237</f>
        <v>环保与恢复-环境评估费</v>
      </c>
      <c r="AA237" s="24">
        <f>产品服务物料清单!Q237</f>
        <v>0.06</v>
      </c>
      <c r="AB237" s="83" t="str">
        <f>产品服务物料清单!R237</f>
        <v>其他</v>
      </c>
      <c r="AC237" s="123" t="str">
        <f>产品服务物料清单!S237</f>
        <v>不缴纳印花税</v>
      </c>
    </row>
    <row r="238" spans="1:29" ht="14.1" customHeight="1" x14ac:dyDescent="0.3">
      <c r="A238" s="83" t="str">
        <f>产品服务物料清单!J238</f>
        <v>DDE10301</v>
      </c>
      <c r="B238" s="24" t="str">
        <f>产品服务物料清单!L238</f>
        <v>PC</v>
      </c>
      <c r="C238" s="83">
        <f>产品服务物料清单!M238</f>
        <v>1</v>
      </c>
      <c r="D238" s="24" t="str">
        <f>产品服务物料清单!N238</f>
        <v>指对环境评价提供信息验收服务的活动。</v>
      </c>
      <c r="E238" s="123" t="str">
        <f>产品服务物料清单!O238</f>
        <v>E</v>
      </c>
      <c r="F238" s="83" t="str">
        <f>产品服务物料清单!P238</f>
        <v>D0</v>
      </c>
      <c r="G238" s="83" t="str">
        <f>产品服务物料清单!U238</f>
        <v>FW</v>
      </c>
      <c r="H238" s="123" t="str">
        <f>产品服务物料清单!V238</f>
        <v>5101063000</v>
      </c>
      <c r="I238" s="83" t="str">
        <f>产品服务物料清单!X238</f>
        <v>×</v>
      </c>
      <c r="J238" s="83" t="str">
        <f>产品服务物料清单!Y238</f>
        <v>×</v>
      </c>
      <c r="K238" s="83" t="str">
        <f>产品服务物料清单!Z238</f>
        <v>×</v>
      </c>
      <c r="L238" s="83" t="str">
        <f>产品服务物料清单!AA238</f>
        <v>×</v>
      </c>
      <c r="M238" s="24">
        <f>产品服务物料清单!AB238</f>
        <v>0</v>
      </c>
      <c r="N238" s="24">
        <f>产品服务物料清单!AC238</f>
        <v>0</v>
      </c>
      <c r="O238" s="83" t="str">
        <f>产品服务物料清单!AD238</f>
        <v>环保-监测评估</v>
      </c>
      <c r="P238" s="83">
        <f>产品服务物料清单!AE238</f>
        <v>0</v>
      </c>
      <c r="Q238" s="20" t="str">
        <f>产品服务物料清单!B238</f>
        <v>DD</v>
      </c>
      <c r="R238" s="20" t="str">
        <f>产品服务物料清单!A238</f>
        <v>服务采购合同</v>
      </c>
      <c r="S238" s="20" t="str">
        <f>产品服务物料清单!C238</f>
        <v>E:环保与恢复类业务</v>
      </c>
      <c r="T238" s="21">
        <f>产品服务物料清单!F238</f>
        <v>10</v>
      </c>
      <c r="U238" s="20" t="str">
        <f>产品服务物料清单!E238</f>
        <v>鉴证咨询服务</v>
      </c>
      <c r="V238" s="22">
        <f>产品服务物料清单!H238</f>
        <v>3</v>
      </c>
      <c r="W238" s="20" t="str">
        <f>产品服务物料清单!G238</f>
        <v>咨询服务</v>
      </c>
      <c r="X238" s="20" t="str">
        <f>产品服务物料清单!I238</f>
        <v>01</v>
      </c>
      <c r="Y238" s="20" t="str">
        <f>产品服务物料清单!AQ238</f>
        <v>A:安环质量类</v>
      </c>
      <c r="Z238" s="20" t="str">
        <f>产品服务物料清单!K238</f>
        <v>环保与恢复-环评验收</v>
      </c>
      <c r="AA238" s="24">
        <f>产品服务物料清单!Q238</f>
        <v>0.06</v>
      </c>
      <c r="AB238" s="83" t="str">
        <f>产品服务物料清单!R238</f>
        <v>其他</v>
      </c>
      <c r="AC238" s="83" t="str">
        <f>产品服务物料清单!S238</f>
        <v>不缴纳印花税</v>
      </c>
    </row>
    <row r="239" spans="1:29" ht="14.1" customHeight="1" x14ac:dyDescent="0.3">
      <c r="A239" s="83" t="str">
        <f>产品服务物料清单!J239</f>
        <v>DDE10302</v>
      </c>
      <c r="B239" s="24" t="str">
        <f>产品服务物料清单!L239</f>
        <v>PC</v>
      </c>
      <c r="C239" s="83">
        <f>产品服务物料清单!M239</f>
        <v>1</v>
      </c>
      <c r="D239" s="24" t="str">
        <f>产品服务物料清单!N239</f>
        <v>指与环保相关的咨询服务的活动。</v>
      </c>
      <c r="E239" s="123" t="str">
        <f>产品服务物料清单!O239</f>
        <v>E</v>
      </c>
      <c r="F239" s="83" t="str">
        <f>产品服务物料清单!P239</f>
        <v>D0</v>
      </c>
      <c r="G239" s="83" t="str">
        <f>产品服务物料清单!U239</f>
        <v>FW</v>
      </c>
      <c r="H239" s="123" t="str">
        <f>产品服务物料清单!V239</f>
        <v>5101030000</v>
      </c>
      <c r="I239" s="83" t="str">
        <f>产品服务物料清单!X239</f>
        <v>×</v>
      </c>
      <c r="J239" s="83" t="str">
        <f>产品服务物料清单!Y239</f>
        <v>×</v>
      </c>
      <c r="K239" s="83" t="str">
        <f>产品服务物料清单!Z239</f>
        <v>×</v>
      </c>
      <c r="L239" s="83" t="str">
        <f>产品服务物料清单!AA239</f>
        <v>×</v>
      </c>
      <c r="M239" s="24">
        <f>产品服务物料清单!AB239</f>
        <v>0</v>
      </c>
      <c r="N239" s="24">
        <f>产品服务物料清单!AC239</f>
        <v>0</v>
      </c>
      <c r="O239" s="83" t="str">
        <f>产品服务物料清单!AD239</f>
        <v>环保-咨询服务</v>
      </c>
      <c r="P239" s="83">
        <f>产品服务物料清单!AE239</f>
        <v>0</v>
      </c>
      <c r="Q239" s="20" t="str">
        <f>产品服务物料清单!B239</f>
        <v>DD</v>
      </c>
      <c r="R239" s="20" t="str">
        <f>产品服务物料清单!A239</f>
        <v>服务采购合同</v>
      </c>
      <c r="S239" s="20" t="str">
        <f>产品服务物料清单!C239</f>
        <v>E:环保与恢复类业务</v>
      </c>
      <c r="T239" s="21">
        <f>产品服务物料清单!F239</f>
        <v>10</v>
      </c>
      <c r="U239" s="20" t="str">
        <f>产品服务物料清单!E239</f>
        <v>鉴证咨询服务</v>
      </c>
      <c r="V239" s="22">
        <f>产品服务物料清单!H239</f>
        <v>3</v>
      </c>
      <c r="W239" s="20" t="str">
        <f>产品服务物料清单!G239</f>
        <v>咨询服务</v>
      </c>
      <c r="X239" s="20" t="str">
        <f>产品服务物料清单!I239</f>
        <v>02</v>
      </c>
      <c r="Y239" s="20" t="str">
        <f>产品服务物料清单!AQ239</f>
        <v>A:安环质量类</v>
      </c>
      <c r="Z239" s="20" t="str">
        <f>产品服务物料清单!K239</f>
        <v>环保与恢复-咨询服务</v>
      </c>
      <c r="AA239" s="24">
        <f>产品服务物料清单!Q239</f>
        <v>0.06</v>
      </c>
      <c r="AB239" s="83" t="str">
        <f>产品服务物料清单!R239</f>
        <v>其他</v>
      </c>
      <c r="AC239" s="83" t="str">
        <f>产品服务物料清单!S239</f>
        <v>不缴纳印花税</v>
      </c>
    </row>
    <row r="240" spans="1:29" ht="14.1" customHeight="1" x14ac:dyDescent="0.3">
      <c r="A240" s="83" t="str">
        <f>产品服务物料清单!J240</f>
        <v>DDE12201</v>
      </c>
      <c r="B240" s="24" t="str">
        <f>产品服务物料清单!L240</f>
        <v>PC</v>
      </c>
      <c r="C240" s="83">
        <f>产品服务物料清单!M240</f>
        <v>1</v>
      </c>
      <c r="D240" s="24" t="str">
        <f>产品服务物料清单!N240</f>
        <v>指为满足工作需求提供的教育培训服务活动。此处特指与节能环保相关的培训、考证。</v>
      </c>
      <c r="E240" s="123" t="str">
        <f>产品服务物料清单!O240</f>
        <v>E</v>
      </c>
      <c r="F240" s="83" t="str">
        <f>产品服务物料清单!P240</f>
        <v>D3</v>
      </c>
      <c r="G240" s="83" t="str">
        <f>产品服务物料清单!U240</f>
        <v>FW</v>
      </c>
      <c r="H240" s="123" t="str">
        <f>产品服务物料清单!V240</f>
        <v>2211060200</v>
      </c>
      <c r="I240" s="83" t="str">
        <f>产品服务物料清单!X240</f>
        <v>×</v>
      </c>
      <c r="J240" s="83" t="str">
        <f>产品服务物料清单!Y240</f>
        <v>×</v>
      </c>
      <c r="K240" s="83" t="str">
        <f>产品服务物料清单!Z240</f>
        <v>×</v>
      </c>
      <c r="L240" s="83" t="str">
        <f>产品服务物料清单!AA240</f>
        <v>×</v>
      </c>
      <c r="M240" s="24">
        <f>产品服务物料清单!AB240</f>
        <v>0</v>
      </c>
      <c r="N240" s="24">
        <f>产品服务物料清单!AC240</f>
        <v>0</v>
      </c>
      <c r="O240" s="83" t="str">
        <f>产品服务物料清单!AD240</f>
        <v>环保-培训宣传</v>
      </c>
      <c r="P240" s="83">
        <f>产品服务物料清单!AE240</f>
        <v>0</v>
      </c>
      <c r="Q240" s="20" t="str">
        <f>产品服务物料清单!B240</f>
        <v>DD</v>
      </c>
      <c r="R240" s="20" t="str">
        <f>产品服务物料清单!A240</f>
        <v>服务采购合同</v>
      </c>
      <c r="S240" s="20" t="str">
        <f>产品服务物料清单!C240</f>
        <v>E:环保与恢复类业务</v>
      </c>
      <c r="T240" s="21" t="str">
        <f>产品服务物料清单!F240</f>
        <v>12</v>
      </c>
      <c r="U240" s="20" t="str">
        <f>产品服务物料清单!E240</f>
        <v>生活服务</v>
      </c>
      <c r="V240" s="22">
        <f>产品服务物料清单!H240</f>
        <v>2</v>
      </c>
      <c r="W240" s="20" t="str">
        <f>产品服务物料清单!G240</f>
        <v>教育医疗服务</v>
      </c>
      <c r="X240" s="20" t="str">
        <f>产品服务物料清单!I240</f>
        <v>01</v>
      </c>
      <c r="Y240" s="20" t="str">
        <f>产品服务物料清单!AQ240</f>
        <v>A:安环质量类</v>
      </c>
      <c r="Z240" s="20" t="str">
        <f>产品服务物料清单!K240</f>
        <v>环保与恢复-教育培训服务</v>
      </c>
      <c r="AA240" s="24">
        <f>产品服务物料清单!Q240</f>
        <v>0.06</v>
      </c>
      <c r="AB240" s="83" t="str">
        <f>产品服务物料清单!R240</f>
        <v>生活服务</v>
      </c>
      <c r="AC240" s="83" t="str">
        <f>产品服务物料清单!S240</f>
        <v>不缴纳印花税</v>
      </c>
    </row>
    <row r="241" spans="1:29" ht="14.1" customHeight="1" x14ac:dyDescent="0.3">
      <c r="A241" s="83" t="str">
        <f>产品服务物料清单!J241</f>
        <v>DDF12201</v>
      </c>
      <c r="B241" s="24" t="str">
        <f>产品服务物料清单!L241</f>
        <v>PC</v>
      </c>
      <c r="C241" s="83">
        <f>产品服务物料清单!M241</f>
        <v>1</v>
      </c>
      <c r="D241" s="24" t="str">
        <f>产品服务物料清单!N241</f>
        <v>指为满足工作需求提供的教育培训服务活动。此处特指与职业健康相关的培训、考证。</v>
      </c>
      <c r="E241" s="123" t="str">
        <f>产品服务物料清单!O241</f>
        <v>F</v>
      </c>
      <c r="F241" s="83" t="str">
        <f>产品服务物料清单!P241</f>
        <v>D3</v>
      </c>
      <c r="G241" s="83" t="str">
        <f>产品服务物料清单!U241</f>
        <v>FW</v>
      </c>
      <c r="H241" s="123" t="str">
        <f>产品服务物料清单!V241</f>
        <v>2211060200</v>
      </c>
      <c r="I241" s="83" t="str">
        <f>产品服务物料清单!X241</f>
        <v>×</v>
      </c>
      <c r="J241" s="83" t="str">
        <f>产品服务物料清单!Y241</f>
        <v>×</v>
      </c>
      <c r="K241" s="83" t="str">
        <f>产品服务物料清单!Z241</f>
        <v>×</v>
      </c>
      <c r="L241" s="83" t="str">
        <f>产品服务物料清单!AA241</f>
        <v>×</v>
      </c>
      <c r="M241" s="24">
        <f>产品服务物料清单!AB241</f>
        <v>0</v>
      </c>
      <c r="N241" s="24">
        <f>产品服务物料清单!AC241</f>
        <v>0</v>
      </c>
      <c r="O241" s="83" t="str">
        <f>产品服务物料清单!AD241</f>
        <v>职业健康-其他</v>
      </c>
      <c r="P241" s="83">
        <f>产品服务物料清单!AE241</f>
        <v>0</v>
      </c>
      <c r="Q241" s="20" t="str">
        <f>产品服务物料清单!B241</f>
        <v>DD</v>
      </c>
      <c r="R241" s="20" t="str">
        <f>产品服务物料清单!A241</f>
        <v>服务采购合同</v>
      </c>
      <c r="S241" s="20" t="str">
        <f>产品服务物料清单!C241</f>
        <v>F:职业健康类业务</v>
      </c>
      <c r="T241" s="21" t="str">
        <f>产品服务物料清单!F241</f>
        <v>12</v>
      </c>
      <c r="U241" s="20" t="str">
        <f>产品服务物料清单!E241</f>
        <v>生活服务</v>
      </c>
      <c r="V241" s="22">
        <f>产品服务物料清单!H241</f>
        <v>2</v>
      </c>
      <c r="W241" s="20" t="str">
        <f>产品服务物料清单!G241</f>
        <v>教育医疗服务</v>
      </c>
      <c r="X241" s="20" t="str">
        <f>产品服务物料清单!I241</f>
        <v>01</v>
      </c>
      <c r="Y241" s="20" t="str">
        <f>产品服务物料清单!AQ241</f>
        <v>D:党工团办综合</v>
      </c>
      <c r="Z241" s="20" t="str">
        <f>产品服务物料清单!K241</f>
        <v>职业健康-教育培训服务</v>
      </c>
      <c r="AA241" s="24">
        <f>产品服务物料清单!Q241</f>
        <v>0.06</v>
      </c>
      <c r="AB241" s="83" t="str">
        <f>产品服务物料清单!R241</f>
        <v>生活服务</v>
      </c>
      <c r="AC241" s="83" t="str">
        <f>产品服务物料清单!S241</f>
        <v>不缴纳印花税</v>
      </c>
    </row>
    <row r="242" spans="1:29" ht="14.1" customHeight="1" x14ac:dyDescent="0.3">
      <c r="A242" s="83" t="str">
        <f>产品服务物料清单!J242</f>
        <v>DDF12202</v>
      </c>
      <c r="B242" s="24" t="str">
        <f>产品服务物料清单!L242</f>
        <v>PC</v>
      </c>
      <c r="C242" s="83">
        <f>产品服务物料清单!M242</f>
        <v>1</v>
      </c>
      <c r="D242" s="24" t="str">
        <f>产品服务物料清单!N242</f>
        <v>指在岗中或离职时提供医学检查的服务。</v>
      </c>
      <c r="E242" s="123" t="str">
        <f>产品服务物料清单!O242</f>
        <v>F</v>
      </c>
      <c r="F242" s="83" t="str">
        <f>产品服务物料清单!P242</f>
        <v>D3</v>
      </c>
      <c r="G242" s="83" t="str">
        <f>产品服务物料清单!U242</f>
        <v>FW</v>
      </c>
      <c r="H242" s="123" t="str">
        <f>产品服务物料清单!V242</f>
        <v>2211080300</v>
      </c>
      <c r="I242" s="83" t="str">
        <f>产品服务物料清单!X242</f>
        <v>×</v>
      </c>
      <c r="J242" s="83" t="str">
        <f>产品服务物料清单!Y242</f>
        <v>×</v>
      </c>
      <c r="K242" s="83" t="str">
        <f>产品服务物料清单!Z242</f>
        <v>×</v>
      </c>
      <c r="L242" s="83" t="str">
        <f>产品服务物料清单!AA242</f>
        <v>×</v>
      </c>
      <c r="M242" s="24">
        <f>产品服务物料清单!AB242</f>
        <v>0</v>
      </c>
      <c r="N242" s="24">
        <f>产品服务物料清单!AC242</f>
        <v>0</v>
      </c>
      <c r="O242" s="83" t="str">
        <f>产品服务物料清单!AD242</f>
        <v>职业健康-体检</v>
      </c>
      <c r="P242" s="83">
        <f>产品服务物料清单!AE242</f>
        <v>0</v>
      </c>
      <c r="Q242" s="20" t="str">
        <f>产品服务物料清单!B242</f>
        <v>DD</v>
      </c>
      <c r="R242" s="20" t="str">
        <f>产品服务物料清单!A242</f>
        <v>服务采购合同</v>
      </c>
      <c r="S242" s="20" t="str">
        <f>产品服务物料清单!C242</f>
        <v>F:职业健康类业务</v>
      </c>
      <c r="T242" s="21" t="str">
        <f>产品服务物料清单!F242</f>
        <v>12</v>
      </c>
      <c r="U242" s="20" t="str">
        <f>产品服务物料清单!E242</f>
        <v>生活服务</v>
      </c>
      <c r="V242" s="22">
        <f>产品服务物料清单!H242</f>
        <v>2</v>
      </c>
      <c r="W242" s="20" t="str">
        <f>产品服务物料清单!G242</f>
        <v>教育医疗服务</v>
      </c>
      <c r="X242" s="20" t="str">
        <f>产品服务物料清单!I242</f>
        <v>02</v>
      </c>
      <c r="Y242" s="20" t="str">
        <f>产品服务物料清单!AQ242</f>
        <v>D:党工团办综合</v>
      </c>
      <c r="Z242" s="20" t="str">
        <f>产品服务物料清单!K242</f>
        <v>职业健康-岗中/离职体检</v>
      </c>
      <c r="AA242" s="24">
        <f>产品服务物料清单!Q242</f>
        <v>0.06</v>
      </c>
      <c r="AB242" s="83" t="str">
        <f>产品服务物料清单!R242</f>
        <v>生活服务</v>
      </c>
      <c r="AC242" s="83" t="str">
        <f>产品服务物料清单!S242</f>
        <v>不缴纳印花税</v>
      </c>
    </row>
    <row r="243" spans="1:29" ht="14.1" customHeight="1" x14ac:dyDescent="0.3">
      <c r="A243" s="83" t="str">
        <f>产品服务物料清单!J243</f>
        <v>DDI07101</v>
      </c>
      <c r="B243" s="24" t="str">
        <f>产品服务物料清单!L243</f>
        <v>PC</v>
      </c>
      <c r="C243" s="83">
        <f>产品服务物料清单!M243</f>
        <v>1</v>
      </c>
      <c r="D243" s="24" t="str">
        <f>产品服务物料清单!N243</f>
        <v>指就新技术、新产品、新工艺或者新材料及其系统进行研究与试验开发的业务活动。</v>
      </c>
      <c r="E243" s="123" t="str">
        <f>产品服务物料清单!O243</f>
        <v>I</v>
      </c>
      <c r="F243" s="83" t="str">
        <f>产品服务物料清单!P243</f>
        <v>D0</v>
      </c>
      <c r="G243" s="83" t="str">
        <f>产品服务物料清单!U243</f>
        <v>JS</v>
      </c>
      <c r="H243" s="123" t="str">
        <f>产品服务物料清单!V243</f>
        <v>5101076000</v>
      </c>
      <c r="I243" s="83" t="str">
        <f>产品服务物料清单!X243</f>
        <v>×</v>
      </c>
      <c r="J243" s="83" t="str">
        <f>产品服务物料清单!Y243</f>
        <v>×</v>
      </c>
      <c r="K243" s="83" t="str">
        <f>产品服务物料清单!Z243</f>
        <v>×</v>
      </c>
      <c r="L243" s="83" t="str">
        <f>产品服务物料清单!AA243</f>
        <v>×</v>
      </c>
      <c r="M243" s="24">
        <f>产品服务物料清单!AB243</f>
        <v>0</v>
      </c>
      <c r="N243" s="24">
        <f>产品服务物料清单!AC243</f>
        <v>0</v>
      </c>
      <c r="O243" s="83">
        <f>产品服务物料清单!AD243</f>
        <v>0</v>
      </c>
      <c r="P243" s="83">
        <f>产品服务物料清单!AE243</f>
        <v>0</v>
      </c>
      <c r="Q243" s="20" t="str">
        <f>产品服务物料清单!B243</f>
        <v>DD</v>
      </c>
      <c r="R243" s="20" t="str">
        <f>产品服务物料清单!A243</f>
        <v>服务采购合同</v>
      </c>
      <c r="S243" s="20" t="str">
        <f>产品服务物料清单!C243</f>
        <v>I:技术服务类业务(ZR01/ZY04)</v>
      </c>
      <c r="T243" s="21" t="str">
        <f>产品服务物料清单!F243</f>
        <v>07</v>
      </c>
      <c r="U243" s="20" t="str">
        <f>产品服务物料清单!E243</f>
        <v>研发和技术服务</v>
      </c>
      <c r="V243" s="22">
        <f>产品服务物料清单!H243</f>
        <v>1</v>
      </c>
      <c r="W243" s="20" t="str">
        <f>产品服务物料清单!G243</f>
        <v>研发服务</v>
      </c>
      <c r="X243" s="20" t="str">
        <f>产品服务物料清单!I243</f>
        <v>01</v>
      </c>
      <c r="Y243" s="20" t="str">
        <f>产品服务物料清单!AQ243</f>
        <v>E:其他</v>
      </c>
      <c r="Z243" s="20" t="str">
        <f>产品服务物料清单!K243</f>
        <v>技术订单-技术开发</v>
      </c>
      <c r="AA243" s="24">
        <f>产品服务物料清单!Q243</f>
        <v>0.06</v>
      </c>
      <c r="AB243" s="83" t="str">
        <f>产品服务物料清单!R243</f>
        <v>其他</v>
      </c>
      <c r="AC243" s="83" t="str">
        <f>产品服务物料清单!S243</f>
        <v>技术合同</v>
      </c>
    </row>
    <row r="244" spans="1:29" ht="14.1" customHeight="1" x14ac:dyDescent="0.3">
      <c r="A244" s="83" t="str">
        <f>产品服务物料清单!J244</f>
        <v>DDI07401</v>
      </c>
      <c r="B244" s="24" t="str">
        <f>产品服务物料清单!L244</f>
        <v>PC</v>
      </c>
      <c r="C244" s="83">
        <f>产品服务物料清单!M244</f>
        <v>1</v>
      </c>
      <c r="D244" s="24" t="str">
        <f>产品服务物料清单!N244</f>
        <v>对特定技术项目提供可行性论证、经济技术预测、专题调查、分析评价等咨询报告。</v>
      </c>
      <c r="E244" s="123" t="str">
        <f>产品服务物料清单!O244</f>
        <v>I</v>
      </c>
      <c r="F244" s="83" t="str">
        <f>产品服务物料清单!P244</f>
        <v>D0</v>
      </c>
      <c r="G244" s="83" t="str">
        <f>产品服务物料清单!U244</f>
        <v>JS</v>
      </c>
      <c r="H244" s="123" t="str">
        <f>产品服务物料清单!V244</f>
        <v>5101030000</v>
      </c>
      <c r="I244" s="83" t="str">
        <f>产品服务物料清单!X244</f>
        <v>×</v>
      </c>
      <c r="J244" s="83" t="str">
        <f>产品服务物料清单!Y244</f>
        <v>×</v>
      </c>
      <c r="K244" s="83" t="str">
        <f>产品服务物料清单!Z244</f>
        <v>×</v>
      </c>
      <c r="L244" s="83" t="str">
        <f>产品服务物料清单!AA244</f>
        <v>×</v>
      </c>
      <c r="M244" s="24">
        <f>产品服务物料清单!AB244</f>
        <v>0</v>
      </c>
      <c r="N244" s="24">
        <f>产品服务物料清单!AC244</f>
        <v>0</v>
      </c>
      <c r="O244" s="83">
        <f>产品服务物料清单!AD244</f>
        <v>0</v>
      </c>
      <c r="P244" s="83">
        <f>产品服务物料清单!AE244</f>
        <v>0</v>
      </c>
      <c r="Q244" s="20" t="str">
        <f>产品服务物料清单!B244</f>
        <v>DD</v>
      </c>
      <c r="R244" s="20" t="str">
        <f>产品服务物料清单!A244</f>
        <v>服务采购合同</v>
      </c>
      <c r="S244" s="20" t="str">
        <f>产品服务物料清单!C244</f>
        <v>I:技术服务类业务(ZR01/ZY04)</v>
      </c>
      <c r="T244" s="21" t="str">
        <f>产品服务物料清单!F244</f>
        <v>07</v>
      </c>
      <c r="U244" s="20" t="str">
        <f>产品服务物料清单!E244</f>
        <v>研发和技术服务</v>
      </c>
      <c r="V244" s="22">
        <f>产品服务物料清单!H244</f>
        <v>4</v>
      </c>
      <c r="W244" s="20" t="str">
        <f>产品服务物料清单!G244</f>
        <v>专业技术服务</v>
      </c>
      <c r="X244" s="20" t="str">
        <f>产品服务物料清单!I244</f>
        <v>01</v>
      </c>
      <c r="Y244" s="20" t="str">
        <f>产品服务物料清单!AQ244</f>
        <v>E:其他</v>
      </c>
      <c r="Z244" s="20" t="str">
        <f>产品服务物料清单!K244</f>
        <v>技术订单-技术咨询服务</v>
      </c>
      <c r="AA244" s="24">
        <f>产品服务物料清单!Q244</f>
        <v>0.06</v>
      </c>
      <c r="AB244" s="83" t="str">
        <f>产品服务物料清单!R244</f>
        <v>其他</v>
      </c>
      <c r="AC244" s="83" t="str">
        <f>产品服务物料清单!S244</f>
        <v>技术合同</v>
      </c>
    </row>
    <row r="245" spans="1:29" ht="14.1" customHeight="1" x14ac:dyDescent="0.3">
      <c r="A245" s="83" t="str">
        <f>产品服务物料清单!J245</f>
        <v>DDI07402</v>
      </c>
      <c r="B245" s="24" t="str">
        <f>产品服务物料清单!L245</f>
        <v>PC</v>
      </c>
      <c r="C245" s="83">
        <f>产品服务物料清单!M245</f>
        <v>1</v>
      </c>
      <c r="D245" s="24" t="str">
        <f>产品服务物料清单!N245</f>
        <v>指与研发业务有关的专业技术服务。</v>
      </c>
      <c r="E245" s="123" t="str">
        <f>产品服务物料清单!O245</f>
        <v>I</v>
      </c>
      <c r="F245" s="83" t="str">
        <f>产品服务物料清单!P245</f>
        <v>D0</v>
      </c>
      <c r="G245" s="83" t="str">
        <f>产品服务物料清单!U245</f>
        <v>JS</v>
      </c>
      <c r="H245" s="123" t="str">
        <f>产品服务物料清单!V245</f>
        <v>5101076000</v>
      </c>
      <c r="I245" s="83" t="str">
        <f>产品服务物料清单!X245</f>
        <v>×</v>
      </c>
      <c r="J245" s="83" t="str">
        <f>产品服务物料清单!Y245</f>
        <v>×</v>
      </c>
      <c r="K245" s="83" t="str">
        <f>产品服务物料清单!Z245</f>
        <v>×</v>
      </c>
      <c r="L245" s="83" t="str">
        <f>产品服务物料清单!AA245</f>
        <v>×</v>
      </c>
      <c r="M245" s="24">
        <f>产品服务物料清单!AB245</f>
        <v>0</v>
      </c>
      <c r="N245" s="24">
        <f>产品服务物料清单!AC245</f>
        <v>0</v>
      </c>
      <c r="O245" s="83">
        <f>产品服务物料清单!AD245</f>
        <v>0</v>
      </c>
      <c r="P245" s="83">
        <f>产品服务物料清单!AE245</f>
        <v>0</v>
      </c>
      <c r="Q245" s="20" t="str">
        <f>产品服务物料清单!B245</f>
        <v>DD</v>
      </c>
      <c r="R245" s="20" t="str">
        <f>产品服务物料清单!A245</f>
        <v>服务采购合同</v>
      </c>
      <c r="S245" s="20" t="str">
        <f>产品服务物料清单!C245</f>
        <v>I:技术服务类业务(ZR01/ZY04)</v>
      </c>
      <c r="T245" s="21" t="str">
        <f>产品服务物料清单!F245</f>
        <v>07</v>
      </c>
      <c r="U245" s="20" t="str">
        <f>产品服务物料清单!E245</f>
        <v>研发和技术服务</v>
      </c>
      <c r="V245" s="22">
        <f>产品服务物料清单!H245</f>
        <v>4</v>
      </c>
      <c r="W245" s="20" t="str">
        <f>产品服务物料清单!G245</f>
        <v>专业技术服务</v>
      </c>
      <c r="X245" s="20" t="str">
        <f>产品服务物料清单!I245</f>
        <v>02</v>
      </c>
      <c r="Y245" s="20" t="str">
        <f>产品服务物料清单!AQ245</f>
        <v>E:其他</v>
      </c>
      <c r="Z245" s="20" t="str">
        <f>产品服务物料清单!K245</f>
        <v>技术订单-专业技术服务</v>
      </c>
      <c r="AA245" s="24">
        <f>产品服务物料清单!Q245</f>
        <v>0.06</v>
      </c>
      <c r="AB245" s="83" t="str">
        <f>产品服务物料清单!R245</f>
        <v>其他</v>
      </c>
      <c r="AC245" s="83" t="str">
        <f>产品服务物料清单!S245</f>
        <v>技术合同</v>
      </c>
    </row>
    <row r="246" spans="1:29" ht="14.1" customHeight="1" x14ac:dyDescent="0.3">
      <c r="A246" s="83" t="str">
        <f>产品服务物料清单!J246</f>
        <v>DDI07403</v>
      </c>
      <c r="B246" s="24" t="str">
        <f>产品服务物料清单!L246</f>
        <v>PC</v>
      </c>
      <c r="C246" s="83">
        <f>产品服务物料清单!M246</f>
        <v>1</v>
      </c>
      <c r="D246" s="24" t="str">
        <f>产品服务物料清单!N246</f>
        <v>指就新技术、新产品、新工艺或者新材料进行研究与测试开发的业务活动。如叶片静力测试、疲劳测试，材料的性能测试等。</v>
      </c>
      <c r="E246" s="123" t="str">
        <f>产品服务物料清单!O246</f>
        <v>I</v>
      </c>
      <c r="F246" s="83" t="str">
        <f>产品服务物料清单!P246</f>
        <v>D0</v>
      </c>
      <c r="G246" s="83" t="str">
        <f>产品服务物料清单!U246</f>
        <v>JS</v>
      </c>
      <c r="H246" s="123" t="str">
        <f>产品服务物料清单!V246</f>
        <v>5101076000</v>
      </c>
      <c r="I246" s="83" t="str">
        <f>产品服务物料清单!X246</f>
        <v>×</v>
      </c>
      <c r="J246" s="83" t="str">
        <f>产品服务物料清单!Y246</f>
        <v>×</v>
      </c>
      <c r="K246" s="83" t="str">
        <f>产品服务物料清单!Z246</f>
        <v>×</v>
      </c>
      <c r="L246" s="83" t="str">
        <f>产品服务物料清单!AA246</f>
        <v>×</v>
      </c>
      <c r="M246" s="24">
        <f>产品服务物料清单!AB246</f>
        <v>0</v>
      </c>
      <c r="N246" s="24">
        <f>产品服务物料清单!AC246</f>
        <v>0</v>
      </c>
      <c r="O246" s="83">
        <f>产品服务物料清单!AD246</f>
        <v>0</v>
      </c>
      <c r="P246" s="83">
        <f>产品服务物料清单!AE246</f>
        <v>0</v>
      </c>
      <c r="Q246" s="20" t="str">
        <f>产品服务物料清单!B246</f>
        <v>DD</v>
      </c>
      <c r="R246" s="20" t="str">
        <f>产品服务物料清单!A246</f>
        <v>服务采购合同</v>
      </c>
      <c r="S246" s="20" t="str">
        <f>产品服务物料清单!C246</f>
        <v>I:技术服务类业务(ZR01/ZY04)</v>
      </c>
      <c r="T246" s="21" t="str">
        <f>产品服务物料清单!F246</f>
        <v>07</v>
      </c>
      <c r="U246" s="20" t="str">
        <f>产品服务物料清单!E246</f>
        <v>研发和技术服务</v>
      </c>
      <c r="V246" s="22">
        <f>产品服务物料清单!H246</f>
        <v>4</v>
      </c>
      <c r="W246" s="20" t="str">
        <f>产品服务物料清单!G246</f>
        <v>专业技术服务</v>
      </c>
      <c r="X246" s="20" t="str">
        <f>产品服务物料清单!I246</f>
        <v>03</v>
      </c>
      <c r="Y246" s="20" t="str">
        <f>产品服务物料清单!AQ246</f>
        <v>E:其他</v>
      </c>
      <c r="Z246" s="20" t="str">
        <f>产品服务物料清单!K246</f>
        <v>技术订单-研发测试</v>
      </c>
      <c r="AA246" s="24">
        <f>产品服务物料清单!Q246</f>
        <v>0.06</v>
      </c>
      <c r="AB246" s="83" t="str">
        <f>产品服务物料清单!R246</f>
        <v>其他</v>
      </c>
      <c r="AC246" s="83" t="str">
        <f>产品服务物料清单!S246</f>
        <v>技术合同</v>
      </c>
    </row>
    <row r="247" spans="1:29" ht="14.1" customHeight="1" x14ac:dyDescent="0.3">
      <c r="A247" s="83" t="str">
        <f>产品服务物料清单!J247</f>
        <v>DDI08101</v>
      </c>
      <c r="B247" s="24" t="str">
        <f>产品服务物料清单!L247</f>
        <v>PC</v>
      </c>
      <c r="C247" s="83">
        <f>产品服务物料清单!M247</f>
        <v>1</v>
      </c>
      <c r="D247" s="24" t="str">
        <f>产品服务物料清单!N247</f>
        <v>指提供软件开发服务、软件测试服务的业务活动。</v>
      </c>
      <c r="E247" s="123" t="str">
        <f>产品服务物料清单!O247</f>
        <v>I</v>
      </c>
      <c r="F247" s="83" t="str">
        <f>产品服务物料清单!P247</f>
        <v>D0</v>
      </c>
      <c r="G247" s="83" t="str">
        <f>产品服务物料清单!U247</f>
        <v>JS</v>
      </c>
      <c r="H247" s="123" t="str">
        <f>产品服务物料清单!V247</f>
        <v>5101044000</v>
      </c>
      <c r="I247" s="83" t="str">
        <f>产品服务物料清单!X247</f>
        <v>×</v>
      </c>
      <c r="J247" s="83" t="str">
        <f>产品服务物料清单!Y247</f>
        <v>×</v>
      </c>
      <c r="K247" s="83" t="str">
        <f>产品服务物料清单!Z247</f>
        <v>×</v>
      </c>
      <c r="L247" s="83" t="str">
        <f>产品服务物料清单!AA247</f>
        <v>×</v>
      </c>
      <c r="M247" s="24">
        <f>产品服务物料清单!AB247</f>
        <v>0</v>
      </c>
      <c r="N247" s="24">
        <f>产品服务物料清单!AC247</f>
        <v>0</v>
      </c>
      <c r="O247" s="83">
        <f>产品服务物料清单!AD247</f>
        <v>0</v>
      </c>
      <c r="P247" s="83">
        <f>产品服务物料清单!AE247</f>
        <v>0</v>
      </c>
      <c r="Q247" s="20" t="str">
        <f>产品服务物料清单!B247</f>
        <v>DD</v>
      </c>
      <c r="R247" s="20" t="str">
        <f>产品服务物料清单!A247</f>
        <v>服务采购合同</v>
      </c>
      <c r="S247" s="20" t="str">
        <f>产品服务物料清单!C247</f>
        <v>I:技术服务类业务(ZR01/ZY04)</v>
      </c>
      <c r="T247" s="21" t="str">
        <f>产品服务物料清单!F247</f>
        <v>08</v>
      </c>
      <c r="U247" s="20" t="str">
        <f>产品服务物料清单!E247</f>
        <v>信息技术服务</v>
      </c>
      <c r="V247" s="22">
        <f>产品服务物料清单!H247</f>
        <v>1</v>
      </c>
      <c r="W247" s="20" t="str">
        <f>产品服务物料清单!G247</f>
        <v>软件服务</v>
      </c>
      <c r="X247" s="20" t="str">
        <f>产品服务物料清单!I247</f>
        <v>01</v>
      </c>
      <c r="Y247" s="20" t="str">
        <f>产品服务物料清单!AQ247</f>
        <v>E:其他</v>
      </c>
      <c r="Z247" s="20" t="str">
        <f>产品服务物料清单!K247</f>
        <v>技术订单-软件开发与测试</v>
      </c>
      <c r="AA247" s="24">
        <f>产品服务物料清单!Q247</f>
        <v>0.06</v>
      </c>
      <c r="AB247" s="83" t="str">
        <f>产品服务物料清单!R247</f>
        <v>其他</v>
      </c>
      <c r="AC247" s="83" t="str">
        <f>产品服务物料清单!S247</f>
        <v>技术合同</v>
      </c>
    </row>
    <row r="248" spans="1:29" ht="14.1" customHeight="1" x14ac:dyDescent="0.3">
      <c r="A248" s="83" t="str">
        <f>产品服务物料清单!J248</f>
        <v>DDI08201</v>
      </c>
      <c r="B248" s="24" t="str">
        <f>产品服务物料清单!L248</f>
        <v>PC</v>
      </c>
      <c r="C248" s="83">
        <f>产品服务物料清单!M248</f>
        <v>1</v>
      </c>
      <c r="D248" s="24" t="str">
        <f>产品服务物料清单!N248</f>
        <v>指提供网站内容维护的业务活动。如公司网站内容维护的费用。</v>
      </c>
      <c r="E248" s="123" t="str">
        <f>产品服务物料清单!O248</f>
        <v>I</v>
      </c>
      <c r="F248" s="83" t="str">
        <f>产品服务物料清单!P248</f>
        <v>D0</v>
      </c>
      <c r="G248" s="83" t="str">
        <f>产品服务物料清单!U248</f>
        <v>FW</v>
      </c>
      <c r="H248" s="123" t="str">
        <f>产品服务物料清单!V248</f>
        <v>5101044000</v>
      </c>
      <c r="I248" s="83" t="str">
        <f>产品服务物料清单!X248</f>
        <v>×</v>
      </c>
      <c r="J248" s="83" t="str">
        <f>产品服务物料清单!Y248</f>
        <v>×</v>
      </c>
      <c r="K248" s="83" t="str">
        <f>产品服务物料清单!Z248</f>
        <v>×</v>
      </c>
      <c r="L248" s="83" t="str">
        <f>产品服务物料清单!AA248</f>
        <v>×</v>
      </c>
      <c r="M248" s="24">
        <f>产品服务物料清单!AB248</f>
        <v>0</v>
      </c>
      <c r="N248" s="24">
        <f>产品服务物料清单!AC248</f>
        <v>0</v>
      </c>
      <c r="O248" s="83">
        <f>产品服务物料清单!AD248</f>
        <v>0</v>
      </c>
      <c r="P248" s="83">
        <f>产品服务物料清单!AE248</f>
        <v>0</v>
      </c>
      <c r="Q248" s="20" t="str">
        <f>产品服务物料清单!B248</f>
        <v>DD</v>
      </c>
      <c r="R248" s="20" t="str">
        <f>产品服务物料清单!A248</f>
        <v>服务采购合同</v>
      </c>
      <c r="S248" s="20" t="str">
        <f>产品服务物料清单!C248</f>
        <v>I:技术服务类业务(ZR01/ZY04)</v>
      </c>
      <c r="T248" s="21" t="str">
        <f>产品服务物料清单!F248</f>
        <v>08</v>
      </c>
      <c r="U248" s="20" t="str">
        <f>产品服务物料清单!E248</f>
        <v>信息技术服务</v>
      </c>
      <c r="V248" s="22">
        <f>产品服务物料清单!H248</f>
        <v>2</v>
      </c>
      <c r="W248" s="20" t="str">
        <f>产品服务物料清单!G248</f>
        <v>信息系统服务</v>
      </c>
      <c r="X248" s="20" t="str">
        <f>产品服务物料清单!I248</f>
        <v>01</v>
      </c>
      <c r="Y248" s="20" t="str">
        <f>产品服务物料清单!AQ248</f>
        <v>E:其他</v>
      </c>
      <c r="Z248" s="20" t="str">
        <f>产品服务物料清单!K248</f>
        <v>技术订单-网站内容维护</v>
      </c>
      <c r="AA248" s="24">
        <f>产品服务物料清单!Q248</f>
        <v>0.06</v>
      </c>
      <c r="AB248" s="83" t="str">
        <f>产品服务物料清单!R248</f>
        <v>其他</v>
      </c>
      <c r="AC248" s="83" t="str">
        <f>产品服务物料清单!S248</f>
        <v>不缴纳印花税</v>
      </c>
    </row>
    <row r="249" spans="1:29" ht="14.1" customHeight="1" x14ac:dyDescent="0.3">
      <c r="A249" s="83" t="str">
        <f>产品服务物料清单!J249</f>
        <v>DDI08202</v>
      </c>
      <c r="B249" s="24" t="str">
        <f>产品服务物料清单!L249</f>
        <v>PC</v>
      </c>
      <c r="C249" s="83">
        <f>产品服务物料清单!M249</f>
        <v>1</v>
      </c>
      <c r="D249" s="24" t="str">
        <f>产品服务物料清单!N249</f>
        <v>指利用计算机、通信网络等提供的IDC服务。此处特指需挂载技术订单。</v>
      </c>
      <c r="E249" s="123" t="str">
        <f>产品服务物料清单!O249</f>
        <v>I</v>
      </c>
      <c r="F249" s="83" t="str">
        <f>产品服务物料清单!P249</f>
        <v>D0</v>
      </c>
      <c r="G249" s="83" t="str">
        <f>产品服务物料清单!U249</f>
        <v>FW</v>
      </c>
      <c r="H249" s="123" t="str">
        <f>产品服务物料清单!V249</f>
        <v>5101044000</v>
      </c>
      <c r="I249" s="83" t="str">
        <f>产品服务物料清单!X249</f>
        <v>×</v>
      </c>
      <c r="J249" s="83" t="str">
        <f>产品服务物料清单!Y249</f>
        <v>×</v>
      </c>
      <c r="K249" s="83" t="str">
        <f>产品服务物料清单!Z249</f>
        <v>×</v>
      </c>
      <c r="L249" s="83" t="str">
        <f>产品服务物料清单!AA249</f>
        <v>×</v>
      </c>
      <c r="M249" s="24">
        <f>产品服务物料清单!AB249</f>
        <v>0</v>
      </c>
      <c r="N249" s="24">
        <f>产品服务物料清单!AC249</f>
        <v>0</v>
      </c>
      <c r="O249" s="83">
        <f>产品服务物料清单!AD249</f>
        <v>0</v>
      </c>
      <c r="P249" s="83">
        <f>产品服务物料清单!AE249</f>
        <v>0</v>
      </c>
      <c r="Q249" s="20" t="str">
        <f>产品服务物料清单!B249</f>
        <v>DD</v>
      </c>
      <c r="R249" s="20" t="str">
        <f>产品服务物料清单!A249</f>
        <v>服务采购合同</v>
      </c>
      <c r="S249" s="20" t="str">
        <f>产品服务物料清单!C249</f>
        <v>I:技术服务类业务(ZR01/ZY04)</v>
      </c>
      <c r="T249" s="21" t="str">
        <f>产品服务物料清单!F249</f>
        <v>08</v>
      </c>
      <c r="U249" s="20" t="str">
        <f>产品服务物料清单!E249</f>
        <v>信息技术服务</v>
      </c>
      <c r="V249" s="22">
        <f>产品服务物料清单!H249</f>
        <v>2</v>
      </c>
      <c r="W249" s="20" t="str">
        <f>产品服务物料清单!G249</f>
        <v>信息系统服务</v>
      </c>
      <c r="X249" s="20" t="str">
        <f>产品服务物料清单!I249</f>
        <v>02</v>
      </c>
      <c r="Y249" s="20" t="str">
        <f>产品服务物料清单!AQ249</f>
        <v>E:其他</v>
      </c>
      <c r="Z249" s="20" t="str">
        <f>产品服务物料清单!K249</f>
        <v>技术订单-数据中心，IDC服务</v>
      </c>
      <c r="AA249" s="24">
        <f>产品服务物料清单!Q249</f>
        <v>0.06</v>
      </c>
      <c r="AB249" s="83" t="str">
        <f>产品服务物料清单!R249</f>
        <v>其他</v>
      </c>
      <c r="AC249" s="83" t="str">
        <f>产品服务物料清单!S249</f>
        <v>不缴纳印花税</v>
      </c>
    </row>
    <row r="250" spans="1:29" ht="14.1" customHeight="1" x14ac:dyDescent="0.3">
      <c r="A250" s="83" t="str">
        <f>产品服务物料清单!J250</f>
        <v>DDI08203</v>
      </c>
      <c r="B250" s="24" t="str">
        <f>产品服务物料清单!L250</f>
        <v>PC</v>
      </c>
      <c r="C250" s="83">
        <f>产品服务物料清单!M250</f>
        <v>1</v>
      </c>
      <c r="D250" s="24" t="str">
        <f>产品服务物料清单!N250</f>
        <v>指利用计算机、通信网络等技术保障信息安全的服务业务。此处特指需挂载技术订单。</v>
      </c>
      <c r="E250" s="123" t="str">
        <f>产品服务物料清单!O250</f>
        <v>I</v>
      </c>
      <c r="F250" s="83" t="str">
        <f>产品服务物料清单!P250</f>
        <v>D0</v>
      </c>
      <c r="G250" s="83" t="str">
        <f>产品服务物料清单!U250</f>
        <v>FW</v>
      </c>
      <c r="H250" s="83" t="str">
        <f>产品服务物料清单!V250</f>
        <v>5101044000</v>
      </c>
      <c r="I250" s="83" t="str">
        <f>产品服务物料清单!X250</f>
        <v>×</v>
      </c>
      <c r="J250" s="83" t="str">
        <f>产品服务物料清单!Y250</f>
        <v>×</v>
      </c>
      <c r="K250" s="83" t="str">
        <f>产品服务物料清单!Z250</f>
        <v>×</v>
      </c>
      <c r="L250" s="83" t="str">
        <f>产品服务物料清单!AA250</f>
        <v>×</v>
      </c>
      <c r="M250" s="83">
        <f>产品服务物料清单!AB250</f>
        <v>0</v>
      </c>
      <c r="N250" s="83">
        <f>产品服务物料清单!AC250</f>
        <v>0</v>
      </c>
      <c r="O250" s="83">
        <f>产品服务物料清单!AD250</f>
        <v>0</v>
      </c>
      <c r="P250" s="83">
        <f>产品服务物料清单!AE250</f>
        <v>0</v>
      </c>
      <c r="Q250" s="20" t="str">
        <f>产品服务物料清单!B250</f>
        <v>DD</v>
      </c>
      <c r="R250" s="20" t="str">
        <f>产品服务物料清单!A250</f>
        <v>服务采购合同</v>
      </c>
      <c r="S250" s="20" t="str">
        <f>产品服务物料清单!C250</f>
        <v>I:技术服务类业务(ZR01/ZY04)</v>
      </c>
      <c r="T250" s="21" t="str">
        <f>产品服务物料清单!F250</f>
        <v>08</v>
      </c>
      <c r="U250" s="20" t="str">
        <f>产品服务物料清单!E250</f>
        <v>信息技术服务</v>
      </c>
      <c r="V250" s="22">
        <f>产品服务物料清单!H250</f>
        <v>2</v>
      </c>
      <c r="W250" s="20" t="str">
        <f>产品服务物料清单!G250</f>
        <v>信息系统服务</v>
      </c>
      <c r="X250" s="20" t="str">
        <f>产品服务物料清单!I250</f>
        <v>03</v>
      </c>
      <c r="Y250" s="20" t="str">
        <f>产品服务物料清单!AQ250</f>
        <v>E:其他</v>
      </c>
      <c r="Z250" s="20" t="str">
        <f>产品服务物料清单!K250</f>
        <v>技术订单-信息安全服务</v>
      </c>
      <c r="AA250" s="24">
        <f>产品服务物料清单!Q250</f>
        <v>0.06</v>
      </c>
      <c r="AB250" s="83" t="str">
        <f>产品服务物料清单!R250</f>
        <v>其他</v>
      </c>
      <c r="AC250" s="83" t="str">
        <f>产品服务物料清单!S250</f>
        <v>不缴纳印花税</v>
      </c>
    </row>
    <row r="251" spans="1:29" ht="14.1" customHeight="1" x14ac:dyDescent="0.3">
      <c r="A251" s="83" t="str">
        <f>产品服务物料清单!J251</f>
        <v>DDI08204</v>
      </c>
      <c r="B251" s="24" t="str">
        <f>产品服务物料清单!L251</f>
        <v>PC</v>
      </c>
      <c r="C251" s="83">
        <f>产品服务物料清单!M251</f>
        <v>1</v>
      </c>
      <c r="D251" s="24" t="str">
        <f>产品服务物料清单!N251</f>
        <v>指利用计算机、通信网络等对信息系统提供的开展实施与维护业务。此处特指需挂载技术订单。</v>
      </c>
      <c r="E251" s="123" t="str">
        <f>产品服务物料清单!O251</f>
        <v>I</v>
      </c>
      <c r="F251" s="83" t="str">
        <f>产品服务物料清单!P251</f>
        <v>D0</v>
      </c>
      <c r="G251" s="83" t="str">
        <f>产品服务物料清单!U251</f>
        <v>JS</v>
      </c>
      <c r="H251" s="123" t="str">
        <f>产品服务物料清单!V251</f>
        <v>5101044000</v>
      </c>
      <c r="I251" s="83" t="str">
        <f>产品服务物料清单!X251</f>
        <v>×</v>
      </c>
      <c r="J251" s="83" t="str">
        <f>产品服务物料清单!Y251</f>
        <v>×</v>
      </c>
      <c r="K251" s="83" t="str">
        <f>产品服务物料清单!Z251</f>
        <v>×</v>
      </c>
      <c r="L251" s="83" t="str">
        <f>产品服务物料清单!AA251</f>
        <v>×</v>
      </c>
      <c r="M251" s="24">
        <f>产品服务物料清单!AB251</f>
        <v>0</v>
      </c>
      <c r="N251" s="24">
        <f>产品服务物料清单!AC251</f>
        <v>0</v>
      </c>
      <c r="O251" s="83">
        <f>产品服务物料清单!AD251</f>
        <v>0</v>
      </c>
      <c r="P251" s="83">
        <f>产品服务物料清单!AE251</f>
        <v>0</v>
      </c>
      <c r="Q251" s="20" t="str">
        <f>产品服务物料清单!B251</f>
        <v>DD</v>
      </c>
      <c r="R251" s="20" t="str">
        <f>产品服务物料清单!A251</f>
        <v>服务采购合同</v>
      </c>
      <c r="S251" s="20" t="str">
        <f>产品服务物料清单!C251</f>
        <v>I:技术服务类业务(ZR01/ZY04)</v>
      </c>
      <c r="T251" s="21" t="str">
        <f>产品服务物料清单!F251</f>
        <v>08</v>
      </c>
      <c r="U251" s="20" t="str">
        <f>产品服务物料清单!E251</f>
        <v>信息技术服务</v>
      </c>
      <c r="V251" s="22">
        <f>产品服务物料清单!H251</f>
        <v>2</v>
      </c>
      <c r="W251" s="20" t="str">
        <f>产品服务物料清单!G251</f>
        <v>信息系统服务</v>
      </c>
      <c r="X251" s="20" t="str">
        <f>产品服务物料清单!I251</f>
        <v>04</v>
      </c>
      <c r="Y251" s="20" t="str">
        <f>产品服务物料清单!AQ251</f>
        <v>E:其他</v>
      </c>
      <c r="Z251" s="20" t="str">
        <f>产品服务物料清单!K251</f>
        <v>技术订单-信息系统实施与维护</v>
      </c>
      <c r="AA251" s="24">
        <f>产品服务物料清单!Q251</f>
        <v>0.06</v>
      </c>
      <c r="AB251" s="83" t="str">
        <f>产品服务物料清单!R251</f>
        <v>其他</v>
      </c>
      <c r="AC251" s="123" t="str">
        <f>产品服务物料清单!S251</f>
        <v>技术合同</v>
      </c>
    </row>
    <row r="252" spans="1:29" ht="14.1" customHeight="1" x14ac:dyDescent="0.3">
      <c r="A252" s="83" t="str">
        <f>产品服务物料清单!J252</f>
        <v>DDI08401</v>
      </c>
      <c r="B252" s="24" t="str">
        <f>产品服务物料清单!L252</f>
        <v>PC</v>
      </c>
      <c r="C252" s="83">
        <f>产品服务物料清单!M252</f>
        <v>1</v>
      </c>
      <c r="D252" s="24" t="str">
        <f>产品服务物料清单!N252</f>
        <v>指利用信息系统资源为用户附加提供的信息技术服务。包括数据处理、分析和整合、数据库管理、数据备份、数据存储、容灾服务、电子商务平台等。此处特指需挂载技术订单。</v>
      </c>
      <c r="E252" s="123" t="str">
        <f>产品服务物料清单!O252</f>
        <v>I</v>
      </c>
      <c r="F252" s="83" t="str">
        <f>产品服务物料清单!P252</f>
        <v>D0</v>
      </c>
      <c r="G252" s="83" t="str">
        <f>产品服务物料清单!U252</f>
        <v>JS</v>
      </c>
      <c r="H252" s="123" t="str">
        <f>产品服务物料清单!V252</f>
        <v>5101044000</v>
      </c>
      <c r="I252" s="83" t="str">
        <f>产品服务物料清单!X252</f>
        <v>×</v>
      </c>
      <c r="J252" s="83" t="str">
        <f>产品服务物料清单!Y252</f>
        <v>×</v>
      </c>
      <c r="K252" s="83" t="str">
        <f>产品服务物料清单!Z252</f>
        <v>×</v>
      </c>
      <c r="L252" s="83" t="str">
        <f>产品服务物料清单!AA252</f>
        <v>×</v>
      </c>
      <c r="M252" s="24">
        <f>产品服务物料清单!AB252</f>
        <v>0</v>
      </c>
      <c r="N252" s="24">
        <f>产品服务物料清单!AC252</f>
        <v>0</v>
      </c>
      <c r="O252" s="83">
        <f>产品服务物料清单!AD252</f>
        <v>0</v>
      </c>
      <c r="P252" s="83">
        <f>产品服务物料清单!AE252</f>
        <v>0</v>
      </c>
      <c r="Q252" s="20" t="str">
        <f>产品服务物料清单!B252</f>
        <v>DD</v>
      </c>
      <c r="R252" s="20" t="str">
        <f>产品服务物料清单!A252</f>
        <v>服务采购合同</v>
      </c>
      <c r="S252" s="20" t="str">
        <f>产品服务物料清单!C252</f>
        <v>I:技术服务类业务(ZR01/ZY04)</v>
      </c>
      <c r="T252" s="21" t="str">
        <f>产品服务物料清单!F252</f>
        <v>08</v>
      </c>
      <c r="U252" s="20" t="str">
        <f>产品服务物料清单!E252</f>
        <v>信息技术服务</v>
      </c>
      <c r="V252" s="22">
        <f>产品服务物料清单!H252</f>
        <v>4</v>
      </c>
      <c r="W252" s="20" t="str">
        <f>产品服务物料清单!G252</f>
        <v>信息系统增值服务</v>
      </c>
      <c r="X252" s="20" t="str">
        <f>产品服务物料清单!I252</f>
        <v>01</v>
      </c>
      <c r="Y252" s="20" t="str">
        <f>产品服务物料清单!AQ252</f>
        <v>E:其他</v>
      </c>
      <c r="Z252" s="20" t="str">
        <f>产品服务物料清单!K252</f>
        <v>技术订单-信息系统增值服务</v>
      </c>
      <c r="AA252" s="24">
        <f>产品服务物料清单!Q252</f>
        <v>0.06</v>
      </c>
      <c r="AB252" s="83" t="str">
        <f>产品服务物料清单!R252</f>
        <v>其他</v>
      </c>
      <c r="AC252" s="123" t="str">
        <f>产品服务物料清单!S252</f>
        <v>技术合同</v>
      </c>
    </row>
    <row r="253" spans="1:29" ht="14.1" customHeight="1" x14ac:dyDescent="0.3">
      <c r="A253" s="83" t="str">
        <f>产品服务物料清单!J253</f>
        <v>DDJ01101</v>
      </c>
      <c r="B253" s="24" t="str">
        <f>产品服务物料清单!L253</f>
        <v>PC</v>
      </c>
      <c r="C253" s="83">
        <f>产品服务物料清单!M253</f>
        <v>1</v>
      </c>
      <c r="D253" s="24" t="str">
        <f>产品服务物料清单!N253</f>
        <v>指通过陆路运送旅客的运输业务活动，专指售后人员往返风场用车。</v>
      </c>
      <c r="E253" s="123" t="str">
        <f>产品服务物料清单!O253</f>
        <v>J</v>
      </c>
      <c r="F253" s="83" t="str">
        <f>产品服务物料清单!P253</f>
        <v>N1</v>
      </c>
      <c r="G253" s="83" t="str">
        <f>产品服务物料清单!U253</f>
        <v>YS</v>
      </c>
      <c r="H253" s="123" t="str">
        <f>产品服务物料清单!V253</f>
        <v>5101035000</v>
      </c>
      <c r="I253" s="83" t="str">
        <f>产品服务物料清单!X253</f>
        <v>×</v>
      </c>
      <c r="J253" s="83" t="str">
        <f>产品服务物料清单!Y253</f>
        <v>×</v>
      </c>
      <c r="K253" s="83" t="str">
        <f>产品服务物料清单!Z253</f>
        <v>×</v>
      </c>
      <c r="L253" s="83" t="str">
        <f>产品服务物料清单!AA253</f>
        <v>×</v>
      </c>
      <c r="M253" s="24" t="str">
        <f>产品服务物料清单!AB253</f>
        <v>备注栏内容：应将起运地、到达地、车种车号以及运输货物信息等内容填写在发票备注栏中</v>
      </c>
      <c r="N253" s="24">
        <f>产品服务物料清单!AC253</f>
        <v>0</v>
      </c>
      <c r="O253" s="83">
        <f>产品服务物料清单!AD253</f>
        <v>0</v>
      </c>
      <c r="P253" s="83">
        <f>产品服务物料清单!AE253</f>
        <v>0</v>
      </c>
      <c r="Q253" s="20" t="str">
        <f>产品服务物料清单!B253</f>
        <v>DD</v>
      </c>
      <c r="R253" s="20" t="str">
        <f>产品服务物料清单!A253</f>
        <v>服务采购合同</v>
      </c>
      <c r="S253" s="20" t="str">
        <f>产品服务物料清单!C253</f>
        <v>J:售后类业务（ZC01)</v>
      </c>
      <c r="T253" s="21" t="str">
        <f>产品服务物料清单!F253</f>
        <v>01</v>
      </c>
      <c r="U253" s="20" t="str">
        <f>产品服务物料清单!E253</f>
        <v>交通运输服务</v>
      </c>
      <c r="V253" s="22">
        <f>产品服务物料清单!H253</f>
        <v>1</v>
      </c>
      <c r="W253" s="20" t="str">
        <f>产品服务物料清单!G253</f>
        <v>陆路运输服务</v>
      </c>
      <c r="X253" s="20" t="str">
        <f>产品服务物料清单!I253</f>
        <v>01</v>
      </c>
      <c r="Y253" s="20" t="str">
        <f>产品服务物料清单!AQ253</f>
        <v>C:售后服务类</v>
      </c>
      <c r="Z253" s="20" t="str">
        <f>产品服务物料清单!K253</f>
        <v>售后订单-旅客运输（含司机）</v>
      </c>
      <c r="AA253" s="24">
        <f>产品服务物料清单!Q253</f>
        <v>0.09</v>
      </c>
      <c r="AB253" s="83" t="str">
        <f>产品服务物料清单!R253</f>
        <v>运输服务（进）</v>
      </c>
      <c r="AC253" s="83" t="str">
        <f>产品服务物料清单!S253</f>
        <v>货物运输合同</v>
      </c>
    </row>
    <row r="254" spans="1:29" ht="14.1" customHeight="1" x14ac:dyDescent="0.3">
      <c r="A254" s="83" t="str">
        <f>产品服务物料清单!J254</f>
        <v>DDJ01102</v>
      </c>
      <c r="B254" s="24" t="str">
        <f>产品服务物料清单!L254</f>
        <v>PC</v>
      </c>
      <c r="C254" s="83">
        <f>产品服务物料清单!M254</f>
        <v>1</v>
      </c>
      <c r="D254" s="24" t="str">
        <f>产品服务物料清单!N254</f>
        <v>指通过陆路运送货物的运输业务活动。指大件货物运输服务。</v>
      </c>
      <c r="E254" s="123" t="str">
        <f>产品服务物料清单!O254</f>
        <v>J</v>
      </c>
      <c r="F254" s="83" t="str">
        <f>产品服务物料清单!P254</f>
        <v>N1</v>
      </c>
      <c r="G254" s="83" t="str">
        <f>产品服务物料清单!U254</f>
        <v>YS</v>
      </c>
      <c r="H254" s="123" t="str">
        <f>产品服务物料清单!V254</f>
        <v>5101015000</v>
      </c>
      <c r="I254" s="83" t="str">
        <f>产品服务物料清单!X254</f>
        <v>×</v>
      </c>
      <c r="J254" s="83" t="str">
        <f>产品服务物料清单!Y254</f>
        <v>×</v>
      </c>
      <c r="K254" s="83" t="str">
        <f>产品服务物料清单!Z254</f>
        <v>×</v>
      </c>
      <c r="L254" s="83" t="str">
        <f>产品服务物料清单!AA254</f>
        <v>×</v>
      </c>
      <c r="M254" s="24" t="str">
        <f>产品服务物料清单!AB254</f>
        <v>备注栏内容：应将起运地、到达地、车种车号以及运输货物信息等内容填写在发票备注栏中</v>
      </c>
      <c r="N254" s="24">
        <f>产品服务物料清单!AC254</f>
        <v>0</v>
      </c>
      <c r="O254" s="83">
        <f>产品服务物料清单!AD254</f>
        <v>0</v>
      </c>
      <c r="P254" s="83">
        <f>产品服务物料清单!AE254</f>
        <v>0</v>
      </c>
      <c r="Q254" s="20" t="str">
        <f>产品服务物料清单!B254</f>
        <v>DD</v>
      </c>
      <c r="R254" s="20" t="str">
        <f>产品服务物料清单!A254</f>
        <v>服务采购合同</v>
      </c>
      <c r="S254" s="20" t="str">
        <f>产品服务物料清单!C254</f>
        <v>J:售后类业务（ZC01)</v>
      </c>
      <c r="T254" s="21" t="str">
        <f>产品服务物料清单!F254</f>
        <v>01</v>
      </c>
      <c r="U254" s="20" t="str">
        <f>产品服务物料清单!E254</f>
        <v>交通运输服务</v>
      </c>
      <c r="V254" s="22">
        <f>产品服务物料清单!H254</f>
        <v>1</v>
      </c>
      <c r="W254" s="20" t="str">
        <f>产品服务物料清单!G254</f>
        <v>陆路运输服务</v>
      </c>
      <c r="X254" s="20" t="str">
        <f>产品服务物料清单!I254</f>
        <v>02</v>
      </c>
      <c r="Y254" s="20" t="str">
        <f>产品服务物料清单!AQ254</f>
        <v>C:售后服务类</v>
      </c>
      <c r="Z254" s="20" t="str">
        <f>产品服务物料清单!K254</f>
        <v>售后订单-陆路运输-材料工具</v>
      </c>
      <c r="AA254" s="24">
        <f>产品服务物料清单!Q254</f>
        <v>0.09</v>
      </c>
      <c r="AB254" s="83" t="str">
        <f>产品服务物料清单!R254</f>
        <v>运输服务（进）</v>
      </c>
      <c r="AC254" s="83" t="str">
        <f>产品服务物料清单!S254</f>
        <v>货物运输合同</v>
      </c>
    </row>
    <row r="255" spans="1:29" ht="14.1" customHeight="1" x14ac:dyDescent="0.3">
      <c r="A255" s="83" t="str">
        <f>产品服务物料清单!J255</f>
        <v>DDJ01301</v>
      </c>
      <c r="B255" s="24" t="str">
        <f>产品服务物料清单!L255</f>
        <v>PC</v>
      </c>
      <c r="C255" s="83">
        <f>产品服务物料清单!M255</f>
        <v>1</v>
      </c>
      <c r="D255" s="24" t="str">
        <f>产品服务物料清单!N255</f>
        <v>指通过空天航线运送旅客的运输业务活动。此处特指售后人员出差的大额机票。</v>
      </c>
      <c r="E255" s="123" t="str">
        <f>产品服务物料清单!O255</f>
        <v>J</v>
      </c>
      <c r="F255" s="83" t="str">
        <f>产品服务物料清单!P255</f>
        <v>N1</v>
      </c>
      <c r="G255" s="83" t="str">
        <f>产品服务物料清单!U255</f>
        <v>FW</v>
      </c>
      <c r="H255" s="123" t="str">
        <f>产品服务物料清单!V255</f>
        <v>5101014000</v>
      </c>
      <c r="I255" s="83" t="str">
        <f>产品服务物料清单!X255</f>
        <v>×</v>
      </c>
      <c r="J255" s="83" t="str">
        <f>产品服务物料清单!Y255</f>
        <v>×</v>
      </c>
      <c r="K255" s="83" t="str">
        <f>产品服务物料清单!Z255</f>
        <v>×</v>
      </c>
      <c r="L255" s="83" t="str">
        <f>产品服务物料清单!AA255</f>
        <v>×</v>
      </c>
      <c r="M255" s="83">
        <f>产品服务物料清单!AB255</f>
        <v>0</v>
      </c>
      <c r="N255" s="83">
        <f>产品服务物料清单!AC255</f>
        <v>0</v>
      </c>
      <c r="O255" s="83">
        <f>产品服务物料清单!AD255</f>
        <v>0</v>
      </c>
      <c r="P255" s="83">
        <f>产品服务物料清单!AE255</f>
        <v>0</v>
      </c>
      <c r="Q255" s="20" t="str">
        <f>产品服务物料清单!B255</f>
        <v>DD</v>
      </c>
      <c r="R255" s="20" t="str">
        <f>产品服务物料清单!A255</f>
        <v>服务采购合同</v>
      </c>
      <c r="S255" s="20" t="str">
        <f>产品服务物料清单!C255</f>
        <v>J:售后类业务（ZC01)</v>
      </c>
      <c r="T255" s="21" t="str">
        <f>产品服务物料清单!F255</f>
        <v>01</v>
      </c>
      <c r="U255" s="20" t="str">
        <f>产品服务物料清单!E255</f>
        <v>交通运输服务</v>
      </c>
      <c r="V255" s="22">
        <f>产品服务物料清单!H255</f>
        <v>3</v>
      </c>
      <c r="W255" s="20" t="str">
        <f>产品服务物料清单!G255</f>
        <v>航空运输服务</v>
      </c>
      <c r="X255" s="20" t="str">
        <f>产品服务物料清单!I255</f>
        <v>01</v>
      </c>
      <c r="Y255" s="20" t="str">
        <f>产品服务物料清单!AQ255</f>
        <v>C:售后服务类</v>
      </c>
      <c r="Z255" s="20" t="str">
        <f>产品服务物料清单!K255</f>
        <v>售后订单-飞机票</v>
      </c>
      <c r="AA255" s="24">
        <f>产品服务物料清单!Q255</f>
        <v>0.09</v>
      </c>
      <c r="AB255" s="83" t="str">
        <f>产品服务物料清单!R255</f>
        <v>运输服务（进）</v>
      </c>
      <c r="AC255" s="83" t="str">
        <f>产品服务物料清单!S255</f>
        <v>不缴纳印花税</v>
      </c>
    </row>
    <row r="256" spans="1:29" ht="14.1" customHeight="1" x14ac:dyDescent="0.3">
      <c r="A256" s="83" t="str">
        <f>产品服务物料清单!J256</f>
        <v>DDJ01302</v>
      </c>
      <c r="B256" s="83" t="str">
        <f>产品服务物料清单!L256</f>
        <v>PC</v>
      </c>
      <c r="C256" s="83">
        <f>产品服务物料清单!M256</f>
        <v>1</v>
      </c>
      <c r="D256" s="83" t="str">
        <f>产品服务物料清单!N256</f>
        <v>指售后维修，需要通过空中航线运送生产材料的业务。</v>
      </c>
      <c r="E256" s="123" t="str">
        <f>产品服务物料清单!O256</f>
        <v>J</v>
      </c>
      <c r="F256" s="83" t="str">
        <f>产品服务物料清单!P256</f>
        <v>N1</v>
      </c>
      <c r="G256" s="83" t="str">
        <f>产品服务物料清单!U256</f>
        <v>YS</v>
      </c>
      <c r="H256" s="123" t="str">
        <f>产品服务物料清单!V256</f>
        <v>5101015000</v>
      </c>
      <c r="I256" s="83" t="str">
        <f>产品服务物料清单!X256</f>
        <v>×</v>
      </c>
      <c r="J256" s="83" t="str">
        <f>产品服务物料清单!Y256</f>
        <v>×</v>
      </c>
      <c r="K256" s="83" t="str">
        <f>产品服务物料清单!Z256</f>
        <v>×</v>
      </c>
      <c r="L256" s="83" t="str">
        <f>产品服务物料清单!AA256</f>
        <v>×</v>
      </c>
      <c r="M256" s="83" t="str">
        <f>产品服务物料清单!AB256</f>
        <v>备注栏内容：应将起运地、到达地、车种车号以及运输货物信息等内容填写在发票备注栏中</v>
      </c>
      <c r="N256" s="83">
        <f>产品服务物料清单!AC256</f>
        <v>0</v>
      </c>
      <c r="O256" s="83">
        <f>产品服务物料清单!AD256</f>
        <v>0</v>
      </c>
      <c r="P256" s="83">
        <f>产品服务物料清单!AE256</f>
        <v>0</v>
      </c>
      <c r="Q256" s="20" t="str">
        <f>产品服务物料清单!B256</f>
        <v>DD</v>
      </c>
      <c r="R256" s="20" t="str">
        <f>产品服务物料清单!A256</f>
        <v>服务采购合同</v>
      </c>
      <c r="S256" s="20" t="str">
        <f>产品服务物料清单!C256</f>
        <v>J:售后类业务（ZC01)</v>
      </c>
      <c r="T256" s="21" t="str">
        <f>产品服务物料清单!F256</f>
        <v>01</v>
      </c>
      <c r="U256" s="20" t="str">
        <f>产品服务物料清单!E256</f>
        <v>交通运输服务</v>
      </c>
      <c r="V256" s="22">
        <f>产品服务物料清单!H256</f>
        <v>3</v>
      </c>
      <c r="W256" s="20" t="str">
        <f>产品服务物料清单!G256</f>
        <v>航空运输服务</v>
      </c>
      <c r="X256" s="20" t="str">
        <f>产品服务物料清单!I256</f>
        <v>02</v>
      </c>
      <c r="Y256" s="20" t="str">
        <f>产品服务物料清单!AQ256</f>
        <v>E:其他</v>
      </c>
      <c r="Z256" s="20" t="str">
        <f>产品服务物料清单!K256</f>
        <v>售后订单-航空运输-生产材料</v>
      </c>
      <c r="AA256" s="24">
        <f>产品服务物料清单!Q256</f>
        <v>0.09</v>
      </c>
      <c r="AB256" s="83" t="str">
        <f>产品服务物料清单!R256</f>
        <v>运输服务（进）</v>
      </c>
      <c r="AC256" s="123" t="str">
        <f>产品服务物料清单!S256</f>
        <v>货物运输合同</v>
      </c>
    </row>
    <row r="257" spans="1:29" ht="14.1" customHeight="1" x14ac:dyDescent="0.3">
      <c r="A257" s="83" t="str">
        <f>产品服务物料清单!J257</f>
        <v>DDJ03201</v>
      </c>
      <c r="B257" s="24" t="str">
        <f>产品服务物料清单!L257</f>
        <v>PC</v>
      </c>
      <c r="C257" s="83">
        <f>产品服务物料清单!M257</f>
        <v>1</v>
      </c>
      <c r="D257" s="24" t="str">
        <f>产品服务物料清单!N257</f>
        <v>指在约定时间内将物品、设备等有形动产转让他人使用且租赁物所有权不变更的业务活动。此处特指售后用设备租赁业务。</v>
      </c>
      <c r="E257" s="123" t="str">
        <f>产品服务物料清单!O257</f>
        <v>J</v>
      </c>
      <c r="F257" s="83" t="str">
        <f>产品服务物料清单!P257</f>
        <v>M3</v>
      </c>
      <c r="G257" s="83" t="str">
        <f>产品服务物料清单!U257</f>
        <v>ZL</v>
      </c>
      <c r="H257" s="123" t="str">
        <f>产品服务物料清单!V257</f>
        <v>5101043000</v>
      </c>
      <c r="I257" s="83" t="str">
        <f>产品服务物料清单!X257</f>
        <v>×</v>
      </c>
      <c r="J257" s="83" t="str">
        <f>产品服务物料清单!Y257</f>
        <v>×</v>
      </c>
      <c r="K257" s="83" t="str">
        <f>产品服务物料清单!Z257</f>
        <v>×</v>
      </c>
      <c r="L257" s="83" t="str">
        <f>产品服务物料清单!AA257</f>
        <v>×</v>
      </c>
      <c r="M257" s="83">
        <f>产品服务物料清单!AB257</f>
        <v>0</v>
      </c>
      <c r="N257" s="83">
        <f>产品服务物料清单!AC257</f>
        <v>0</v>
      </c>
      <c r="O257" s="83">
        <f>产品服务物料清单!AD257</f>
        <v>0</v>
      </c>
      <c r="P257" s="83">
        <f>产品服务物料清单!AE257</f>
        <v>0</v>
      </c>
      <c r="Q257" s="20" t="str">
        <f>产品服务物料清单!B257</f>
        <v>DD</v>
      </c>
      <c r="R257" s="20" t="str">
        <f>产品服务物料清单!A257</f>
        <v>服务采购合同</v>
      </c>
      <c r="S257" s="20" t="str">
        <f>产品服务物料清单!C257</f>
        <v>J:售后类业务（ZC01)</v>
      </c>
      <c r="T257" s="21" t="str">
        <f>产品服务物料清单!F257</f>
        <v>03</v>
      </c>
      <c r="U257" s="20" t="str">
        <f>产品服务物料清单!E257</f>
        <v>租赁服务</v>
      </c>
      <c r="V257" s="22">
        <f>产品服务物料清单!H257</f>
        <v>2</v>
      </c>
      <c r="W257" s="20" t="str">
        <f>产品服务物料清单!G257</f>
        <v>经营租赁服务</v>
      </c>
      <c r="X257" s="20" t="str">
        <f>产品服务物料清单!I257</f>
        <v>01</v>
      </c>
      <c r="Y257" s="20" t="str">
        <f>产品服务物料清单!AQ257</f>
        <v>C:售后服务类</v>
      </c>
      <c r="Z257" s="20" t="str">
        <f>产品服务物料清单!K257</f>
        <v>售后订单-动产租赁-售后设备</v>
      </c>
      <c r="AA257" s="24">
        <f>产品服务物料清单!Q257</f>
        <v>0.13</v>
      </c>
      <c r="AB257" s="83" t="str">
        <f>产品服务物料清单!R257</f>
        <v>有形动产租赁（进）</v>
      </c>
      <c r="AC257" s="83" t="str">
        <f>产品服务物料清单!S257</f>
        <v>财产租赁合同</v>
      </c>
    </row>
    <row r="258" spans="1:29" ht="14.1" customHeight="1" x14ac:dyDescent="0.3">
      <c r="A258" s="83" t="str">
        <f>产品服务物料清单!J258</f>
        <v>DDJ10101</v>
      </c>
      <c r="B258" s="24" t="str">
        <f>产品服务物料清单!L258</f>
        <v>PC</v>
      </c>
      <c r="C258" s="83">
        <f>产品服务物料清单!M258</f>
        <v>1</v>
      </c>
      <c r="D258" s="24" t="str">
        <f>产品服务物料清单!N258</f>
        <v>指具有专业资质的单位利用检测、检验等技术，证明售后平台符合相关技术规范、相关技术规范的强制性要求或者标准的业务活动。</v>
      </c>
      <c r="E258" s="123" t="str">
        <f>产品服务物料清单!O258</f>
        <v>J</v>
      </c>
      <c r="F258" s="83" t="str">
        <f>产品服务物料清单!P258</f>
        <v>D0</v>
      </c>
      <c r="G258" s="83" t="str">
        <f>产品服务物料清单!U258</f>
        <v>FW</v>
      </c>
      <c r="H258" s="123" t="str">
        <f>产品服务物料清单!V258</f>
        <v>5101063000</v>
      </c>
      <c r="I258" s="83" t="str">
        <f>产品服务物料清单!X258</f>
        <v>×</v>
      </c>
      <c r="J258" s="83" t="str">
        <f>产品服务物料清单!Y258</f>
        <v>×</v>
      </c>
      <c r="K258" s="83" t="str">
        <f>产品服务物料清单!Z258</f>
        <v>×</v>
      </c>
      <c r="L258" s="83" t="str">
        <f>产品服务物料清单!AA258</f>
        <v>×</v>
      </c>
      <c r="M258" s="24">
        <f>产品服务物料清单!AB258</f>
        <v>0</v>
      </c>
      <c r="N258" s="24">
        <f>产品服务物料清单!AC258</f>
        <v>0</v>
      </c>
      <c r="O258" s="83">
        <f>产品服务物料清单!AD258</f>
        <v>0</v>
      </c>
      <c r="P258" s="83">
        <f>产品服务物料清单!AE258</f>
        <v>0</v>
      </c>
      <c r="Q258" s="20" t="str">
        <f>产品服务物料清单!B258</f>
        <v>DD</v>
      </c>
      <c r="R258" s="20" t="str">
        <f>产品服务物料清单!A258</f>
        <v>服务采购合同</v>
      </c>
      <c r="S258" s="20" t="str">
        <f>产品服务物料清单!C258</f>
        <v>J:售后类业务（ZC01)</v>
      </c>
      <c r="T258" s="21">
        <f>产品服务物料清单!F258</f>
        <v>10</v>
      </c>
      <c r="U258" s="20" t="str">
        <f>产品服务物料清单!E258</f>
        <v>鉴证咨询服务</v>
      </c>
      <c r="V258" s="22">
        <f>产品服务物料清单!H258</f>
        <v>1</v>
      </c>
      <c r="W258" s="20" t="str">
        <f>产品服务物料清单!G258</f>
        <v>认证服务</v>
      </c>
      <c r="X258" s="20" t="str">
        <f>产品服务物料清单!I258</f>
        <v>01</v>
      </c>
      <c r="Y258" s="20" t="str">
        <f>产品服务物料清单!AQ258</f>
        <v>C:售后服务类</v>
      </c>
      <c r="Z258" s="20" t="str">
        <f>产品服务物料清单!K258</f>
        <v>售后订单-平台检测</v>
      </c>
      <c r="AA258" s="24">
        <f>产品服务物料清单!Q258</f>
        <v>0.06</v>
      </c>
      <c r="AB258" s="83" t="str">
        <f>产品服务物料清单!R258</f>
        <v>其他</v>
      </c>
      <c r="AC258" s="83" t="str">
        <f>产品服务物料清单!S258</f>
        <v>不缴纳印花税</v>
      </c>
    </row>
    <row r="259" spans="1:29" ht="14.1" customHeight="1" x14ac:dyDescent="0.3">
      <c r="A259" s="83" t="str">
        <f>产品服务物料清单!J259</f>
        <v>DDJ10102</v>
      </c>
      <c r="B259" s="83" t="str">
        <f>产品服务物料清单!L259</f>
        <v>PC</v>
      </c>
      <c r="C259" s="83">
        <f>产品服务物料清单!M259</f>
        <v>1</v>
      </c>
      <c r="D259" s="24" t="str">
        <f>产品服务物料清单!N259</f>
        <v>指具有专业资质的单位受托对售后服务进行鉴证，发表具有证明力的意见的业务活动。</v>
      </c>
      <c r="E259" s="123" t="str">
        <f>产品服务物料清单!O259</f>
        <v>J</v>
      </c>
      <c r="F259" s="83" t="str">
        <f>产品服务物料清单!P259</f>
        <v>D0</v>
      </c>
      <c r="G259" s="83" t="str">
        <f>产品服务物料清单!U259</f>
        <v>FW</v>
      </c>
      <c r="H259" s="123" t="str">
        <f>产品服务物料清单!V259</f>
        <v>5101045000</v>
      </c>
      <c r="I259" s="83" t="str">
        <f>产品服务物料清单!X259</f>
        <v>×</v>
      </c>
      <c r="J259" s="83" t="str">
        <f>产品服务物料清单!Y259</f>
        <v>×</v>
      </c>
      <c r="K259" s="83" t="str">
        <f>产品服务物料清单!Z259</f>
        <v>×</v>
      </c>
      <c r="L259" s="83" t="str">
        <f>产品服务物料清单!AA259</f>
        <v>×</v>
      </c>
      <c r="M259" s="24">
        <f>产品服务物料清单!AB259</f>
        <v>0</v>
      </c>
      <c r="N259" s="83">
        <f>产品服务物料清单!AC259</f>
        <v>0</v>
      </c>
      <c r="O259" s="83">
        <f>产品服务物料清单!AD259</f>
        <v>0</v>
      </c>
      <c r="P259" s="83">
        <f>产品服务物料清单!AE259</f>
        <v>0</v>
      </c>
      <c r="Q259" s="20" t="str">
        <f>产品服务物料清单!B259</f>
        <v>DD</v>
      </c>
      <c r="R259" s="20" t="str">
        <f>产品服务物料清单!A259</f>
        <v>服务采购合同</v>
      </c>
      <c r="S259" s="20" t="str">
        <f>产品服务物料清单!C259</f>
        <v>J:售后类业务（ZC01)</v>
      </c>
      <c r="T259" s="21">
        <f>产品服务物料清单!F259</f>
        <v>10</v>
      </c>
      <c r="U259" s="20" t="str">
        <f>产品服务物料清单!E259</f>
        <v>鉴证咨询服务</v>
      </c>
      <c r="V259" s="22">
        <f>产品服务物料清单!H259</f>
        <v>1</v>
      </c>
      <c r="W259" s="20" t="str">
        <f>产品服务物料清单!G259</f>
        <v>认证服务</v>
      </c>
      <c r="X259" s="20" t="str">
        <f>产品服务物料清单!I259</f>
        <v>02</v>
      </c>
      <c r="Y259" s="20" t="str">
        <f>产品服务物料清单!AQ259</f>
        <v>C:售后服务类</v>
      </c>
      <c r="Z259" s="20" t="str">
        <f>产品服务物料清单!K259</f>
        <v>售后订单-售后服务评价体系认证</v>
      </c>
      <c r="AA259" s="24">
        <f>产品服务物料清单!Q259</f>
        <v>0.06</v>
      </c>
      <c r="AB259" s="83" t="str">
        <f>产品服务物料清单!R259</f>
        <v>其他</v>
      </c>
      <c r="AC259" s="83" t="str">
        <f>产品服务物料清单!S259</f>
        <v>不缴纳印花税</v>
      </c>
    </row>
    <row r="260" spans="1:29" ht="14.1" customHeight="1" x14ac:dyDescent="0.3">
      <c r="A260" s="83" t="str">
        <f>产品服务物料清单!J260</f>
        <v>DDJ10301</v>
      </c>
      <c r="B260" s="24" t="str">
        <f>产品服务物料清单!L260</f>
        <v>PC</v>
      </c>
      <c r="C260" s="83">
        <f>产品服务物料清单!M260</f>
        <v>1</v>
      </c>
      <c r="D260" s="24" t="str">
        <f>产品服务物料清单!N260</f>
        <v>指对售后业务提供的翻译服务的活动。</v>
      </c>
      <c r="E260" s="123" t="str">
        <f>产品服务物料清单!O260</f>
        <v>J</v>
      </c>
      <c r="F260" s="83" t="str">
        <f>产品服务物料清单!P260</f>
        <v>D0</v>
      </c>
      <c r="G260" s="83" t="str">
        <f>产品服务物料清单!U260</f>
        <v>FW</v>
      </c>
      <c r="H260" s="123" t="str">
        <f>产品服务物料清单!V260</f>
        <v>5101011000</v>
      </c>
      <c r="I260" s="83" t="str">
        <f>产品服务物料清单!X260</f>
        <v>×</v>
      </c>
      <c r="J260" s="83" t="str">
        <f>产品服务物料清单!Y260</f>
        <v>×</v>
      </c>
      <c r="K260" s="83" t="str">
        <f>产品服务物料清单!Z260</f>
        <v>×</v>
      </c>
      <c r="L260" s="83" t="str">
        <f>产品服务物料清单!AA260</f>
        <v>×</v>
      </c>
      <c r="M260" s="24">
        <f>产品服务物料清单!AB260</f>
        <v>0</v>
      </c>
      <c r="N260" s="83">
        <f>产品服务物料清单!AC260</f>
        <v>0</v>
      </c>
      <c r="O260" s="83">
        <f>产品服务物料清单!AD260</f>
        <v>0</v>
      </c>
      <c r="P260" s="83">
        <f>产品服务物料清单!AE260</f>
        <v>0</v>
      </c>
      <c r="Q260" s="20" t="str">
        <f>产品服务物料清单!B260</f>
        <v>DD</v>
      </c>
      <c r="R260" s="20" t="str">
        <f>产品服务物料清单!A260</f>
        <v>服务采购合同</v>
      </c>
      <c r="S260" s="20" t="str">
        <f>产品服务物料清单!C260</f>
        <v>J:售后类业务（ZC01)</v>
      </c>
      <c r="T260" s="21">
        <f>产品服务物料清单!F260</f>
        <v>10</v>
      </c>
      <c r="U260" s="20" t="str">
        <f>产品服务物料清单!E260</f>
        <v>鉴证咨询服务</v>
      </c>
      <c r="V260" s="22">
        <f>产品服务物料清单!H260</f>
        <v>3</v>
      </c>
      <c r="W260" s="20" t="str">
        <f>产品服务物料清单!G260</f>
        <v>咨询服务</v>
      </c>
      <c r="X260" s="20" t="str">
        <f>产品服务物料清单!I260</f>
        <v>01</v>
      </c>
      <c r="Y260" s="20" t="str">
        <f>产品服务物料清单!AQ260</f>
        <v>C:售后服务类</v>
      </c>
      <c r="Z260" s="20" t="str">
        <f>产品服务物料清单!K260</f>
        <v>售后订单-售后翻译</v>
      </c>
      <c r="AA260" s="24">
        <f>产品服务物料清单!Q260</f>
        <v>0.06</v>
      </c>
      <c r="AB260" s="83" t="str">
        <f>产品服务物料清单!R260</f>
        <v>其他</v>
      </c>
      <c r="AC260" s="83" t="str">
        <f>产品服务物料清单!S260</f>
        <v>不缴纳印花税</v>
      </c>
    </row>
    <row r="261" spans="1:29" ht="14.1" customHeight="1" x14ac:dyDescent="0.3">
      <c r="A261" s="83" t="str">
        <f>产品服务物料清单!J261</f>
        <v>DDK00000</v>
      </c>
      <c r="B261" s="24" t="str">
        <f>产品服务物料清单!L261</f>
        <v>PC</v>
      </c>
      <c r="C261" s="83">
        <f>产品服务物料清单!M261</f>
        <v>1</v>
      </c>
      <c r="D261" s="83" t="str">
        <f>产品服务物料清单!N261</f>
        <v>向政府城市建设、城市管理部门交纳的市政公用配套设施费，主要包括门前城市主次干道、给排水、供电、供气、路灯、公共交通、环境卫生和园林绿化等项目的建设和维护，是市政基础设施建设资金的补充，与各项城市建设资金统筹安排使用</v>
      </c>
      <c r="E261" s="123" t="str">
        <f>产品服务物料清单!O261</f>
        <v>K</v>
      </c>
      <c r="F261" s="24" t="str">
        <f>产品服务物料清单!P261</f>
        <v>J0</v>
      </c>
      <c r="G261" s="83" t="str">
        <f>产品服务物料清单!U261</f>
        <v>FW</v>
      </c>
      <c r="H261" s="123" t="str">
        <f>产品服务物料清单!V261</f>
        <v>8001040027</v>
      </c>
      <c r="I261" s="83" t="str">
        <f>产品服务物料清单!X261</f>
        <v>×</v>
      </c>
      <c r="J261" s="83" t="str">
        <f>产品服务物料清单!Y261</f>
        <v>×</v>
      </c>
      <c r="K261" s="83" t="str">
        <f>产品服务物料清单!Z261</f>
        <v>×</v>
      </c>
      <c r="L261" s="83" t="str">
        <f>产品服务物料清单!AA261</f>
        <v>×</v>
      </c>
      <c r="M261" s="24">
        <f>产品服务物料清单!AB261</f>
        <v>0</v>
      </c>
      <c r="N261" s="24">
        <f>产品服务物料清单!AC261</f>
        <v>0</v>
      </c>
      <c r="O261" s="83">
        <f>产品服务物料清单!AD261</f>
        <v>0</v>
      </c>
      <c r="P261" s="83">
        <f>产品服务物料清单!AE261</f>
        <v>0</v>
      </c>
      <c r="Q261" s="20" t="str">
        <f>产品服务物料清单!B261</f>
        <v>DD</v>
      </c>
      <c r="R261" s="20" t="str">
        <f>产品服务物料清单!A261</f>
        <v>服务采购合同</v>
      </c>
      <c r="S261" s="20" t="str">
        <f>产品服务物料清单!C261</f>
        <v>K:在建工程类业务（ZI01/02)</v>
      </c>
      <c r="T261" s="82" t="str">
        <f>产品服务物料清单!F261</f>
        <v>00</v>
      </c>
      <c r="U261" s="20" t="str">
        <f>产品服务物料清单!E261</f>
        <v>增值税不相关服务</v>
      </c>
      <c r="V261" s="22" t="str">
        <f>产品服务物料清单!H261</f>
        <v>0</v>
      </c>
      <c r="W261" s="20">
        <f>产品服务物料清单!G261</f>
        <v>0</v>
      </c>
      <c r="X261" s="20" t="str">
        <f>产品服务物料清单!I261</f>
        <v>00</v>
      </c>
      <c r="Y261" s="20" t="str">
        <f>产品服务物料清单!AQ261</f>
        <v>E:其他</v>
      </c>
      <c r="Z261" s="20" t="str">
        <f>产品服务物料清单!K261</f>
        <v>在建工程-城市基础设施配套费</v>
      </c>
      <c r="AA261" s="24">
        <f>产品服务物料清单!Q261</f>
        <v>0</v>
      </c>
      <c r="AB261" s="83" t="str">
        <f>产品服务物料清单!R261</f>
        <v>进项税</v>
      </c>
      <c r="AC261" s="123" t="str">
        <f>产品服务物料清单!S261</f>
        <v>不缴纳印花税</v>
      </c>
    </row>
    <row r="262" spans="1:29" ht="14.1" customHeight="1" x14ac:dyDescent="0.3">
      <c r="A262" s="83" t="str">
        <f>产品服务物料清单!J262</f>
        <v>DDK00001</v>
      </c>
      <c r="B262" s="83" t="str">
        <f>产品服务物料清单!L262</f>
        <v>PC</v>
      </c>
      <c r="C262" s="83">
        <f>产品服务物料清单!M262</f>
        <v>1</v>
      </c>
      <c r="D262" s="83" t="str">
        <f>产品服务物料清单!N262</f>
        <v>指为了规范水土保持补偿费征收使用管理，促进水土流失预防和治理，改善生态环境而缴纳的水土保持费</v>
      </c>
      <c r="E262" s="123" t="str">
        <f>产品服务物料清单!O262</f>
        <v>K</v>
      </c>
      <c r="F262" s="24" t="str">
        <f>产品服务物料清单!P262</f>
        <v>J0</v>
      </c>
      <c r="G262" s="83" t="str">
        <f>产品服务物料清单!U262</f>
        <v>FW</v>
      </c>
      <c r="H262" s="123" t="str">
        <f>产品服务物料清单!V262</f>
        <v>8001040027</v>
      </c>
      <c r="I262" s="83" t="str">
        <f>产品服务物料清单!X262</f>
        <v>×</v>
      </c>
      <c r="J262" s="83" t="str">
        <f>产品服务物料清单!Y262</f>
        <v>×</v>
      </c>
      <c r="K262" s="83" t="str">
        <f>产品服务物料清单!Z262</f>
        <v>×</v>
      </c>
      <c r="L262" s="83" t="str">
        <f>产品服务物料清单!AA262</f>
        <v>×</v>
      </c>
      <c r="M262" s="24">
        <f>产品服务物料清单!AB262</f>
        <v>0</v>
      </c>
      <c r="N262" s="83">
        <f>产品服务物料清单!AC262</f>
        <v>0</v>
      </c>
      <c r="O262" s="83">
        <f>产品服务物料清单!AD262</f>
        <v>0</v>
      </c>
      <c r="P262" s="83">
        <f>产品服务物料清单!AE262</f>
        <v>0</v>
      </c>
      <c r="Q262" s="20" t="str">
        <f>产品服务物料清单!B262</f>
        <v>DD</v>
      </c>
      <c r="R262" s="20" t="str">
        <f>产品服务物料清单!A262</f>
        <v>服务采购合同</v>
      </c>
      <c r="S262" s="20" t="str">
        <f>产品服务物料清单!C262</f>
        <v>K:在建工程类业务（ZI01/02)</v>
      </c>
      <c r="T262" s="82" t="str">
        <f>产品服务物料清单!F262</f>
        <v>00</v>
      </c>
      <c r="U262" s="20" t="str">
        <f>产品服务物料清单!E262</f>
        <v>增值税不相关服务</v>
      </c>
      <c r="V262" s="22" t="str">
        <f>产品服务物料清单!H262</f>
        <v>0</v>
      </c>
      <c r="W262" s="20">
        <f>产品服务物料清单!G262</f>
        <v>0</v>
      </c>
      <c r="X262" s="20" t="str">
        <f>产品服务物料清单!I262</f>
        <v>01</v>
      </c>
      <c r="Y262" s="20" t="str">
        <f>产品服务物料清单!AQ262</f>
        <v>E:其他</v>
      </c>
      <c r="Z262" s="20" t="str">
        <f>产品服务物料清单!K262</f>
        <v>在建工程-水土保持费</v>
      </c>
      <c r="AA262" s="24">
        <f>产品服务物料清单!Q262</f>
        <v>0</v>
      </c>
      <c r="AB262" s="83" t="str">
        <f>产品服务物料清单!R262</f>
        <v>进项税</v>
      </c>
      <c r="AC262" s="123" t="str">
        <f>产品服务物料清单!S262</f>
        <v>不缴纳印花税</v>
      </c>
    </row>
    <row r="263" spans="1:29" ht="14.1" customHeight="1" x14ac:dyDescent="0.3">
      <c r="A263" s="83" t="str">
        <f>产品服务物料清单!J263</f>
        <v>DDK00101</v>
      </c>
      <c r="B263" s="83" t="str">
        <f>产品服务物料清单!L263</f>
        <v>PC</v>
      </c>
      <c r="C263" s="83">
        <f>产品服务物料清单!M263</f>
        <v>1</v>
      </c>
      <c r="D263" s="83" t="str">
        <f>产品服务物料清单!N263</f>
        <v>生产制造用设备、工装、模具等的调试费。</v>
      </c>
      <c r="E263" s="123" t="str">
        <f>产品服务物料清单!O263</f>
        <v>K</v>
      </c>
      <c r="F263" s="83" t="str">
        <f>产品服务物料清单!P263</f>
        <v>D0</v>
      </c>
      <c r="G263" s="83" t="str">
        <f>产品服务物料清单!U263</f>
        <v>FW</v>
      </c>
      <c r="H263" s="123" t="str">
        <f>产品服务物料清单!V263</f>
        <v>8001030000</v>
      </c>
      <c r="I263" s="83" t="str">
        <f>产品服务物料清单!X263</f>
        <v>×</v>
      </c>
      <c r="J263" s="83" t="str">
        <f>产品服务物料清单!Y263</f>
        <v>×</v>
      </c>
      <c r="K263" s="83" t="str">
        <f>产品服务物料清单!Z263</f>
        <v>×</v>
      </c>
      <c r="L263" s="83" t="str">
        <f>产品服务物料清单!AA263</f>
        <v>×</v>
      </c>
      <c r="M263" s="83">
        <f>产品服务物料清单!AB263</f>
        <v>0</v>
      </c>
      <c r="N263" s="83">
        <f>产品服务物料清单!AC263</f>
        <v>0</v>
      </c>
      <c r="O263" s="83">
        <f>产品服务物料清单!AD263</f>
        <v>0</v>
      </c>
      <c r="P263" s="83">
        <f>产品服务物料清单!AE263</f>
        <v>0</v>
      </c>
      <c r="Q263" s="20" t="str">
        <f>产品服务物料清单!B263</f>
        <v>DD</v>
      </c>
      <c r="R263" s="20" t="str">
        <f>产品服务物料清单!A263</f>
        <v>服务采购合同</v>
      </c>
      <c r="S263" s="20" t="str">
        <f>产品服务物料清单!C263</f>
        <v>K:在建工程类业务（ZI01/02)</v>
      </c>
      <c r="T263" s="21" t="str">
        <f>产品服务物料清单!F263</f>
        <v>00</v>
      </c>
      <c r="U263" s="20" t="str">
        <f>产品服务物料清单!E263</f>
        <v>其他服务</v>
      </c>
      <c r="V263" s="22">
        <f>产品服务物料清单!H263</f>
        <v>1</v>
      </c>
      <c r="W263" s="20" t="str">
        <f>产品服务物料清单!G263</f>
        <v>其他现代服务</v>
      </c>
      <c r="X263" s="20" t="str">
        <f>产品服务物料清单!I263</f>
        <v>01</v>
      </c>
      <c r="Y263" s="20" t="str">
        <f>产品服务物料清单!AQ263</f>
        <v>E:其他</v>
      </c>
      <c r="Z263" s="20" t="str">
        <f>产品服务物料清单!K263</f>
        <v>在建工程-设备调试费</v>
      </c>
      <c r="AA263" s="24">
        <f>产品服务物料清单!Q263</f>
        <v>0.06</v>
      </c>
      <c r="AB263" s="83" t="str">
        <f>产品服务物料清单!R263</f>
        <v>其他</v>
      </c>
      <c r="AC263" s="123" t="str">
        <f>产品服务物料清单!S263</f>
        <v>不缴纳印花税</v>
      </c>
    </row>
    <row r="264" spans="1:29" ht="14.1" customHeight="1" x14ac:dyDescent="0.3">
      <c r="A264" s="83" t="str">
        <f>产品服务物料清单!J264</f>
        <v>DDK03201</v>
      </c>
      <c r="B264" s="24" t="str">
        <f>产品服务物料清单!L264</f>
        <v>PC</v>
      </c>
      <c r="C264" s="83">
        <f>产品服务物料清单!M264</f>
        <v>1</v>
      </c>
      <c r="D264" s="24" t="str">
        <f>产品服务物料清单!N264</f>
        <v>基建期间租用车辆，不含司机。</v>
      </c>
      <c r="E264" s="123" t="str">
        <f>产品服务物料清单!O264</f>
        <v>K</v>
      </c>
      <c r="F264" s="83" t="str">
        <f>产品服务物料清单!P264</f>
        <v>M3</v>
      </c>
      <c r="G264" s="83" t="str">
        <f>产品服务物料清单!U264</f>
        <v>ZL</v>
      </c>
      <c r="H264" s="123" t="str">
        <f>产品服务物料清单!V264</f>
        <v>8001040012</v>
      </c>
      <c r="I264" s="83" t="str">
        <f>产品服务物料清单!X264</f>
        <v>×</v>
      </c>
      <c r="J264" s="83" t="str">
        <f>产品服务物料清单!Y264</f>
        <v>×</v>
      </c>
      <c r="K264" s="83" t="str">
        <f>产品服务物料清单!Z264</f>
        <v>×</v>
      </c>
      <c r="L264" s="83" t="str">
        <f>产品服务物料清单!AA264</f>
        <v>×</v>
      </c>
      <c r="M264" s="24">
        <f>产品服务物料清单!AB264</f>
        <v>0</v>
      </c>
      <c r="N264" s="24">
        <f>产品服务物料清单!AC264</f>
        <v>0</v>
      </c>
      <c r="O264" s="83">
        <f>产品服务物料清单!AD264</f>
        <v>0</v>
      </c>
      <c r="P264" s="83">
        <f>产品服务物料清单!AE264</f>
        <v>0</v>
      </c>
      <c r="Q264" s="20" t="str">
        <f>产品服务物料清单!B264</f>
        <v>DD</v>
      </c>
      <c r="R264" s="20" t="str">
        <f>产品服务物料清单!A264</f>
        <v>服务采购合同</v>
      </c>
      <c r="S264" s="20" t="str">
        <f>产品服务物料清单!C264</f>
        <v>K:在建工程类业务（ZI01/02)</v>
      </c>
      <c r="T264" s="21" t="str">
        <f>产品服务物料清单!F264</f>
        <v>03</v>
      </c>
      <c r="U264" s="20" t="str">
        <f>产品服务物料清单!E264</f>
        <v>租赁服务</v>
      </c>
      <c r="V264" s="22">
        <f>产品服务物料清单!H264</f>
        <v>2</v>
      </c>
      <c r="W264" s="20" t="str">
        <f>产品服务物料清单!G264</f>
        <v>经营租赁服务</v>
      </c>
      <c r="X264" s="20" t="str">
        <f>产品服务物料清单!I264</f>
        <v>01</v>
      </c>
      <c r="Y264" s="20" t="str">
        <f>产品服务物料清单!AQ264</f>
        <v>E:其他</v>
      </c>
      <c r="Z264" s="20" t="str">
        <f>产品服务物料清单!K264</f>
        <v>在建工程-动产租赁-租车（不含司机）</v>
      </c>
      <c r="AA264" s="24">
        <f>产品服务物料清单!Q264</f>
        <v>0.13</v>
      </c>
      <c r="AB264" s="83" t="str">
        <f>产品服务物料清单!R264</f>
        <v>有形动产租赁（进）</v>
      </c>
      <c r="AC264" s="83" t="str">
        <f>产品服务物料清单!S264</f>
        <v>财产租赁合同</v>
      </c>
    </row>
    <row r="265" spans="1:29" ht="14.1" customHeight="1" x14ac:dyDescent="0.3">
      <c r="A265" s="83" t="str">
        <f>产品服务物料清单!J265</f>
        <v>DDK05101</v>
      </c>
      <c r="B265" s="24" t="str">
        <f>产品服务物料清单!L265</f>
        <v>PC</v>
      </c>
      <c r="C265" s="83">
        <f>产品服务物料清单!M265</f>
        <v>1</v>
      </c>
      <c r="D265" s="24" t="str">
        <f>产品服务物料清单!N265</f>
        <v>指新建、改建各种建筑物、构筑物的工程作业，包括与建筑物相连的各种设备或者支柱、操作平台的安装或者装设工程作业，以及各种窑炉和金属结构工程作业。基建项目</v>
      </c>
      <c r="E265" s="123" t="str">
        <f>产品服务物料清单!O265</f>
        <v>K</v>
      </c>
      <c r="F265" s="83" t="str">
        <f>产品服务物料清单!P265</f>
        <v>N3</v>
      </c>
      <c r="G265" s="83" t="str">
        <f>产品服务物料清单!U265</f>
        <v>CB</v>
      </c>
      <c r="H265" s="123" t="str">
        <f>产品服务物料清单!V265</f>
        <v>8001020000</v>
      </c>
      <c r="I265" s="83" t="str">
        <f>产品服务物料清单!X265</f>
        <v>×</v>
      </c>
      <c r="J265" s="83" t="str">
        <f>产品服务物料清单!Y265</f>
        <v>×</v>
      </c>
      <c r="K265" s="83" t="str">
        <f>产品服务物料清单!Z265</f>
        <v>√</v>
      </c>
      <c r="L265" s="83" t="str">
        <f>产品服务物料清单!AA265</f>
        <v>×</v>
      </c>
      <c r="M265" s="83" t="str">
        <f>产品服务物料清单!AB265</f>
        <v>备注栏内容：建筑服务发生地县（市、区）名称及项目名称</v>
      </c>
      <c r="N265" s="83" t="str">
        <f>产品服务物料清单!AC265</f>
        <v>工程结算单</v>
      </c>
      <c r="O265" s="83">
        <f>产品服务物料清单!AD265</f>
        <v>0</v>
      </c>
      <c r="P265" s="83">
        <f>产品服务物料清单!AE265</f>
        <v>0</v>
      </c>
      <c r="Q265" s="20" t="str">
        <f>产品服务物料清单!B265</f>
        <v>DD</v>
      </c>
      <c r="R265" s="20" t="str">
        <f>产品服务物料清单!A265</f>
        <v>服务采购合同</v>
      </c>
      <c r="S265" s="20" t="str">
        <f>产品服务物料清单!C265</f>
        <v>K:在建工程类业务（ZI01/02)</v>
      </c>
      <c r="T265" s="21" t="str">
        <f>产品服务物料清单!F265</f>
        <v>05</v>
      </c>
      <c r="U265" s="20" t="str">
        <f>产品服务物料清单!E265</f>
        <v>建筑服务</v>
      </c>
      <c r="V265" s="22">
        <f>产品服务物料清单!H265</f>
        <v>1</v>
      </c>
      <c r="W265" s="20" t="str">
        <f>产品服务物料清单!G265</f>
        <v>工程服务</v>
      </c>
      <c r="X265" s="20" t="str">
        <f>产品服务物料清单!I265</f>
        <v>01</v>
      </c>
      <c r="Y265" s="20" t="str">
        <f>产品服务物料清单!AQ265</f>
        <v>E:其他</v>
      </c>
      <c r="Z265" s="20" t="str">
        <f>产品服务物料清单!K265</f>
        <v>在建工程-建筑工程施工</v>
      </c>
      <c r="AA265" s="24">
        <f>产品服务物料清单!Q265</f>
        <v>0.09</v>
      </c>
      <c r="AB265" s="83" t="str">
        <f>产品服务物料清单!R265</f>
        <v>建筑安装服务（进）</v>
      </c>
      <c r="AC265" s="83" t="str">
        <f>产品服务物料清单!S265</f>
        <v>建筑安装工程承包合同</v>
      </c>
    </row>
    <row r="266" spans="1:29" ht="14.1" customHeight="1" x14ac:dyDescent="0.3">
      <c r="A266" s="83" t="str">
        <f>产品服务物料清单!J266</f>
        <v>DDK05102</v>
      </c>
      <c r="B266" s="24" t="str">
        <f>产品服务物料清单!L266</f>
        <v>PC</v>
      </c>
      <c r="C266" s="83">
        <f>产品服务物料清单!M266</f>
        <v>1</v>
      </c>
      <c r="D266" s="83" t="str">
        <f>产品服务物料清单!N266</f>
        <v>指为满足施工建设需要而供到场地界区的、未列入工程费用的临时水、电、路、气、通信等其他工程费和建设单位的现场临时建(构)筑物的搭设、维修、拆除、摊销或建设期间租赁费用，以及施工期间专用公路或桥梁的加固、养护、维修等费用</v>
      </c>
      <c r="E266" s="123" t="str">
        <f>产品服务物料清单!O266</f>
        <v>K</v>
      </c>
      <c r="F266" s="83" t="str">
        <f>产品服务物料清单!P266</f>
        <v>N3</v>
      </c>
      <c r="G266" s="83" t="str">
        <f>产品服务物料清单!U266</f>
        <v>CB</v>
      </c>
      <c r="H266" s="123" t="str">
        <f>产品服务物料清单!V266</f>
        <v>8001040024</v>
      </c>
      <c r="I266" s="83" t="str">
        <f>产品服务物料清单!X266</f>
        <v>×</v>
      </c>
      <c r="J266" s="83" t="str">
        <f>产品服务物料清单!Y266</f>
        <v>×</v>
      </c>
      <c r="K266" s="83" t="str">
        <f>产品服务物料清单!Z266</f>
        <v>√</v>
      </c>
      <c r="L266" s="83" t="str">
        <f>产品服务物料清单!AA266</f>
        <v>×</v>
      </c>
      <c r="M266" s="24" t="str">
        <f>产品服务物料清单!AB266</f>
        <v>备注栏内容：建筑服务发生地县（市、区）名称及项目名称</v>
      </c>
      <c r="N266" s="24" t="str">
        <f>产品服务物料清单!AC266</f>
        <v>工程结算单（如有）</v>
      </c>
      <c r="O266" s="83">
        <f>产品服务物料清单!AD266</f>
        <v>0</v>
      </c>
      <c r="P266" s="83">
        <f>产品服务物料清单!AE266</f>
        <v>0</v>
      </c>
      <c r="Q266" s="20" t="str">
        <f>产品服务物料清单!B266</f>
        <v>DD</v>
      </c>
      <c r="R266" s="20" t="str">
        <f>产品服务物料清单!A266</f>
        <v>服务采购合同</v>
      </c>
      <c r="S266" s="20" t="str">
        <f>产品服务物料清单!C266</f>
        <v>K:在建工程类业务（ZI01/02)</v>
      </c>
      <c r="T266" s="21" t="str">
        <f>产品服务物料清单!F266</f>
        <v>05</v>
      </c>
      <c r="U266" s="20" t="str">
        <f>产品服务物料清单!E266</f>
        <v>建筑服务</v>
      </c>
      <c r="V266" s="22">
        <f>产品服务物料清单!H266</f>
        <v>1</v>
      </c>
      <c r="W266" s="20" t="str">
        <f>产品服务物料清单!G266</f>
        <v>工程服务</v>
      </c>
      <c r="X266" s="20" t="str">
        <f>产品服务物料清单!I266</f>
        <v>02</v>
      </c>
      <c r="Y266" s="20" t="str">
        <f>产品服务物料清单!AQ266</f>
        <v>E:其他</v>
      </c>
      <c r="Z266" s="20" t="str">
        <f>产品服务物料清单!K266</f>
        <v>在建工程-临时设施费</v>
      </c>
      <c r="AA266" s="24">
        <f>产品服务物料清单!Q266</f>
        <v>0.09</v>
      </c>
      <c r="AB266" s="83" t="str">
        <f>产品服务物料清单!R266</f>
        <v>建筑安装服务（进）</v>
      </c>
      <c r="AC266" s="83" t="str">
        <f>产品服务物料清单!S266</f>
        <v>建筑安装工程承包合同</v>
      </c>
    </row>
    <row r="267" spans="1:29" ht="14.1" customHeight="1" x14ac:dyDescent="0.3">
      <c r="A267" s="83" t="str">
        <f>产品服务物料清单!J267</f>
        <v>DDK05201</v>
      </c>
      <c r="B267" s="24" t="str">
        <f>产品服务物料清单!L267</f>
        <v>PC</v>
      </c>
      <c r="C267" s="83">
        <f>产品服务物料清单!M267</f>
        <v>1</v>
      </c>
      <c r="D267" s="24" t="str">
        <f>产品服务物料清单!N267</f>
        <v>指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267" s="123" t="str">
        <f>产品服务物料清单!O267</f>
        <v>K</v>
      </c>
      <c r="F267" s="83" t="str">
        <f>产品服务物料清单!P267</f>
        <v>N3</v>
      </c>
      <c r="G267" s="83" t="str">
        <f>产品服务物料清单!U267</f>
        <v>CB</v>
      </c>
      <c r="H267" s="123" t="str">
        <f>产品服务物料清单!V267</f>
        <v>8001030000</v>
      </c>
      <c r="I267" s="83" t="str">
        <f>产品服务物料清单!X267</f>
        <v>×</v>
      </c>
      <c r="J267" s="83" t="str">
        <f>产品服务物料清单!Y267</f>
        <v>×</v>
      </c>
      <c r="K267" s="83" t="str">
        <f>产品服务物料清单!Z267</f>
        <v>√</v>
      </c>
      <c r="L267" s="83" t="str">
        <f>产品服务物料清单!AA267</f>
        <v>×</v>
      </c>
      <c r="M267" s="83" t="str">
        <f>产品服务物料清单!AB267</f>
        <v>备注栏内容：建筑服务发生地县（市、区）名称及项目名称</v>
      </c>
      <c r="N267" s="83">
        <f>产品服务物料清单!AC267</f>
        <v>0</v>
      </c>
      <c r="O267" s="83">
        <f>产品服务物料清单!AD267</f>
        <v>0</v>
      </c>
      <c r="P267" s="83">
        <f>产品服务物料清单!AE267</f>
        <v>0</v>
      </c>
      <c r="Q267" s="20" t="str">
        <f>产品服务物料清单!B267</f>
        <v>DD</v>
      </c>
      <c r="R267" s="20" t="str">
        <f>产品服务物料清单!A267</f>
        <v>服务采购合同</v>
      </c>
      <c r="S267" s="20" t="str">
        <f>产品服务物料清单!C267</f>
        <v>K:在建工程类业务（ZI01/02)</v>
      </c>
      <c r="T267" s="21" t="str">
        <f>产品服务物料清单!F267</f>
        <v>05</v>
      </c>
      <c r="U267" s="20" t="str">
        <f>产品服务物料清单!E267</f>
        <v>建筑服务</v>
      </c>
      <c r="V267" s="22">
        <f>产品服务物料清单!H267</f>
        <v>2</v>
      </c>
      <c r="W267" s="20" t="str">
        <f>产品服务物料清单!G267</f>
        <v>安装服务</v>
      </c>
      <c r="X267" s="20" t="str">
        <f>产品服务物料清单!I267</f>
        <v>01</v>
      </c>
      <c r="Y267" s="20" t="str">
        <f>产品服务物料清单!AQ267</f>
        <v>E:其他</v>
      </c>
      <c r="Z267" s="20" t="str">
        <f>产品服务物料清单!K267</f>
        <v>在建工程-安装服务</v>
      </c>
      <c r="AA267" s="24">
        <f>产品服务物料清单!Q267</f>
        <v>0.09</v>
      </c>
      <c r="AB267" s="83" t="str">
        <f>产品服务物料清单!R267</f>
        <v>建筑安装服务（进）</v>
      </c>
      <c r="AC267" s="83" t="str">
        <f>产品服务物料清单!S267</f>
        <v>建筑安装工程承包合同</v>
      </c>
    </row>
    <row r="268" spans="1:29" ht="14.1" customHeight="1" x14ac:dyDescent="0.3">
      <c r="A268" s="83" t="str">
        <f>产品服务物料清单!J268</f>
        <v>DDK05501</v>
      </c>
      <c r="B268" s="83" t="str">
        <f>产品服务物料清单!L268</f>
        <v>PC</v>
      </c>
      <c r="C268" s="83">
        <f>产品服务物料清单!M268</f>
        <v>1</v>
      </c>
      <c r="D268" s="83" t="str">
        <f>产品服务物料清单!N268</f>
        <v>基建期间发生的绿化费</v>
      </c>
      <c r="E268" s="123" t="str">
        <f>产品服务物料清单!O268</f>
        <v>K</v>
      </c>
      <c r="F268" s="83" t="str">
        <f>产品服务物料清单!P268</f>
        <v>N3</v>
      </c>
      <c r="G268" s="83" t="str">
        <f>产品服务物料清单!U268</f>
        <v>CB</v>
      </c>
      <c r="H268" s="123" t="str">
        <f>产品服务物料清单!V268</f>
        <v>8001020000</v>
      </c>
      <c r="I268" s="83" t="str">
        <f>产品服务物料清单!X268</f>
        <v>×</v>
      </c>
      <c r="J268" s="83" t="str">
        <f>产品服务物料清单!Y268</f>
        <v>×</v>
      </c>
      <c r="K268" s="83" t="str">
        <f>产品服务物料清单!Z268</f>
        <v>√</v>
      </c>
      <c r="L268" s="83" t="str">
        <f>产品服务物料清单!AA268</f>
        <v>×</v>
      </c>
      <c r="M268" s="83" t="str">
        <f>产品服务物料清单!AB268</f>
        <v>备注栏内容：建筑服务发生地县（市、区）名称及项目名称</v>
      </c>
      <c r="N268" s="83">
        <f>产品服务物料清单!AC268</f>
        <v>0</v>
      </c>
      <c r="O268" s="83">
        <f>产品服务物料清单!AD268</f>
        <v>0</v>
      </c>
      <c r="P268" s="83">
        <f>产品服务物料清单!AE268</f>
        <v>0</v>
      </c>
      <c r="Q268" s="20" t="str">
        <f>产品服务物料清单!B268</f>
        <v>DD</v>
      </c>
      <c r="R268" s="20" t="str">
        <f>产品服务物料清单!A268</f>
        <v>服务采购合同</v>
      </c>
      <c r="S268" s="20" t="str">
        <f>产品服务物料清单!C268</f>
        <v>K:在建工程类业务（ZI01/02)</v>
      </c>
      <c r="T268" s="21" t="str">
        <f>产品服务物料清单!F268</f>
        <v>05</v>
      </c>
      <c r="U268" s="20" t="str">
        <f>产品服务物料清单!E268</f>
        <v>建筑服务</v>
      </c>
      <c r="V268" s="22">
        <f>产品服务物料清单!H268</f>
        <v>5</v>
      </c>
      <c r="W268" s="20" t="str">
        <f>产品服务物料清单!G268</f>
        <v>其他建筑服务</v>
      </c>
      <c r="X268" s="20" t="str">
        <f>产品服务物料清单!I268</f>
        <v>01</v>
      </c>
      <c r="Y268" s="20" t="str">
        <f>产品服务物料清单!AQ268</f>
        <v>E:其他</v>
      </c>
      <c r="Z268" s="20" t="str">
        <f>产品服务物料清单!K268</f>
        <v>在建工程-绿化费</v>
      </c>
      <c r="AA268" s="24">
        <f>产品服务物料清单!Q268</f>
        <v>0.09</v>
      </c>
      <c r="AB268" s="83" t="str">
        <f>产品服务物料清单!R268</f>
        <v>建筑安装服务（进）</v>
      </c>
      <c r="AC268" s="123" t="str">
        <f>产品服务物料清单!S268</f>
        <v>建筑安装工程承包合同</v>
      </c>
    </row>
    <row r="269" spans="1:29" ht="14.1" customHeight="1" x14ac:dyDescent="0.3">
      <c r="A269" s="83" t="str">
        <f>产品服务物料清单!J269</f>
        <v>DDK06301</v>
      </c>
      <c r="B269" s="83" t="str">
        <f>产品服务物料清单!L269</f>
        <v>PC</v>
      </c>
      <c r="C269" s="83">
        <f>产品服务物料清单!M269</f>
        <v>1</v>
      </c>
      <c r="D269" s="83" t="str">
        <f>产品服务物料清单!N269</f>
        <v>基建保险，指基本建设项目在建成投产前，向所在地的中国人民保险公司投保，以备一旦因发生自然灾害或意外事故而遭受损失时，能及时得到赔偿。</v>
      </c>
      <c r="E269" s="123" t="str">
        <f>产品服务物料清单!O269</f>
        <v>K</v>
      </c>
      <c r="F269" s="83" t="str">
        <f>产品服务物料清单!P269</f>
        <v>D2</v>
      </c>
      <c r="G269" s="83" t="str">
        <f>产品服务物料清单!U269</f>
        <v>BX</v>
      </c>
      <c r="H269" s="123" t="str">
        <f>产品服务物料清单!V269</f>
        <v>8001040018</v>
      </c>
      <c r="I269" s="83" t="str">
        <f>产品服务物料清单!X269</f>
        <v>×</v>
      </c>
      <c r="J269" s="83" t="str">
        <f>产品服务物料清单!Y269</f>
        <v>×</v>
      </c>
      <c r="K269" s="83" t="str">
        <f>产品服务物料清单!Z269</f>
        <v>×</v>
      </c>
      <c r="L269" s="83" t="str">
        <f>产品服务物料清单!AA269</f>
        <v>×</v>
      </c>
      <c r="M269" s="24">
        <f>产品服务物料清单!AB269</f>
        <v>0</v>
      </c>
      <c r="N269" s="24">
        <f>产品服务物料清单!AC269</f>
        <v>0</v>
      </c>
      <c r="O269" s="83">
        <f>产品服务物料清单!AD269</f>
        <v>0</v>
      </c>
      <c r="P269" s="83">
        <f>产品服务物料清单!AE269</f>
        <v>0</v>
      </c>
      <c r="Q269" s="20" t="str">
        <f>产品服务物料清单!B269</f>
        <v>DD</v>
      </c>
      <c r="R269" s="20" t="str">
        <f>产品服务物料清单!A269</f>
        <v>服务采购合同</v>
      </c>
      <c r="S269" s="20" t="str">
        <f>产品服务物料清单!C269</f>
        <v>K:在建工程类业务（ZI01/02)</v>
      </c>
      <c r="T269" s="21" t="str">
        <f>产品服务物料清单!F269</f>
        <v>06</v>
      </c>
      <c r="U269" s="20" t="str">
        <f>产品服务物料清单!E269</f>
        <v>金融服务</v>
      </c>
      <c r="V269" s="22">
        <f>产品服务物料清单!H269</f>
        <v>3</v>
      </c>
      <c r="W269" s="20" t="str">
        <f>产品服务物料清单!G269</f>
        <v>保险服务</v>
      </c>
      <c r="X269" s="20" t="str">
        <f>产品服务物料清单!I269</f>
        <v>01</v>
      </c>
      <c r="Y269" s="20" t="str">
        <f>产品服务物料清单!AQ269</f>
        <v>E:其他</v>
      </c>
      <c r="Z269" s="20" t="str">
        <f>产品服务物料清单!K269</f>
        <v>在建工程-基建保险</v>
      </c>
      <c r="AA269" s="24">
        <f>产品服务物料清单!Q269</f>
        <v>0.06</v>
      </c>
      <c r="AB269" s="83" t="str">
        <f>产品服务物料清单!R269</f>
        <v>金融保险服务</v>
      </c>
      <c r="AC269" s="123" t="str">
        <f>产品服务物料清单!S269</f>
        <v>财产保险合同</v>
      </c>
    </row>
    <row r="270" spans="1:29" ht="14.1" customHeight="1" x14ac:dyDescent="0.3">
      <c r="A270" s="83" t="str">
        <f>产品服务物料清单!J270</f>
        <v>DDK07301</v>
      </c>
      <c r="B270" s="24" t="str">
        <f>产品服务物料清单!L270</f>
        <v>PC</v>
      </c>
      <c r="C270" s="83">
        <f>产品服务物料清单!M270</f>
        <v>1</v>
      </c>
      <c r="D270" s="24" t="str">
        <f>产品服务物料清单!N270</f>
        <v>在施工前后对地形、地质构造、地下资源蕴藏情况进行实地调查的业务活动；含放线费。</v>
      </c>
      <c r="E270" s="123" t="str">
        <f>产品服务物料清单!O270</f>
        <v>K</v>
      </c>
      <c r="F270" s="83" t="str">
        <f>产品服务物料清单!P270</f>
        <v>D0</v>
      </c>
      <c r="G270" s="83" t="str">
        <f>产品服务物料清单!U270</f>
        <v>KC</v>
      </c>
      <c r="H270" s="123" t="str">
        <f>产品服务物料清单!V270</f>
        <v>8001040017</v>
      </c>
      <c r="I270" s="83" t="str">
        <f>产品服务物料清单!X270</f>
        <v>×</v>
      </c>
      <c r="J270" s="83" t="str">
        <f>产品服务物料清单!Y270</f>
        <v>×</v>
      </c>
      <c r="K270" s="83" t="str">
        <f>产品服务物料清单!Z270</f>
        <v>√</v>
      </c>
      <c r="L270" s="83" t="str">
        <f>产品服务物料清单!AA270</f>
        <v>×</v>
      </c>
      <c r="M270" s="83">
        <f>产品服务物料清单!AB270</f>
        <v>0</v>
      </c>
      <c r="N270" s="83">
        <f>产品服务物料清单!AC270</f>
        <v>0</v>
      </c>
      <c r="O270" s="83">
        <f>产品服务物料清单!AD270</f>
        <v>0</v>
      </c>
      <c r="P270" s="83">
        <f>产品服务物料清单!AE270</f>
        <v>0</v>
      </c>
      <c r="Q270" s="20" t="str">
        <f>产品服务物料清单!B270</f>
        <v>DD</v>
      </c>
      <c r="R270" s="20" t="str">
        <f>产品服务物料清单!A270</f>
        <v>服务采购合同</v>
      </c>
      <c r="S270" s="20" t="str">
        <f>产品服务物料清单!C270</f>
        <v>K:在建工程类业务（ZI01/02)</v>
      </c>
      <c r="T270" s="21" t="str">
        <f>产品服务物料清单!F270</f>
        <v>07</v>
      </c>
      <c r="U270" s="20" t="str">
        <f>产品服务物料清单!E270</f>
        <v>研发和技术服务</v>
      </c>
      <c r="V270" s="22">
        <f>产品服务物料清单!H270</f>
        <v>3</v>
      </c>
      <c r="W270" s="20" t="str">
        <f>产品服务物料清单!G270</f>
        <v>工程勘察探勘服务</v>
      </c>
      <c r="X270" s="20" t="str">
        <f>产品服务物料清单!I270</f>
        <v>01</v>
      </c>
      <c r="Y270" s="20" t="str">
        <f>产品服务物料清单!AQ270</f>
        <v>E:其他</v>
      </c>
      <c r="Z270" s="20" t="str">
        <f>产品服务物料清单!K270</f>
        <v>在建工程-建设工程勘察</v>
      </c>
      <c r="AA270" s="24">
        <f>产品服务物料清单!Q270</f>
        <v>0.06</v>
      </c>
      <c r="AB270" s="83" t="str">
        <f>产品服务物料清单!R270</f>
        <v>其他</v>
      </c>
      <c r="AC270" s="83" t="str">
        <f>产品服务物料清单!S270</f>
        <v>建设工程勘察设计合同</v>
      </c>
    </row>
    <row r="271" spans="1:29" ht="14.1" customHeight="1" x14ac:dyDescent="0.3">
      <c r="A271" s="83" t="str">
        <f>产品服务物料清单!J271</f>
        <v>DDK07401</v>
      </c>
      <c r="B271" s="83" t="str">
        <f>产品服务物料清单!L271</f>
        <v>PC</v>
      </c>
      <c r="C271" s="83">
        <f>产品服务物料清单!M271</f>
        <v>1</v>
      </c>
      <c r="D271" s="83" t="str">
        <f>产品服务物料清单!N271</f>
        <v>基建期间发生的各类测绘费，如房产测绘等</v>
      </c>
      <c r="E271" s="123" t="str">
        <f>产品服务物料清单!O271</f>
        <v>K</v>
      </c>
      <c r="F271" s="83" t="str">
        <f>产品服务物料清单!P271</f>
        <v>D0</v>
      </c>
      <c r="G271" s="83" t="str">
        <f>产品服务物料清单!U271</f>
        <v>JG</v>
      </c>
      <c r="H271" s="123" t="str">
        <f>产品服务物料清单!V271</f>
        <v>8001040017</v>
      </c>
      <c r="I271" s="83" t="str">
        <f>产品服务物料清单!X271</f>
        <v>×</v>
      </c>
      <c r="J271" s="83" t="str">
        <f>产品服务物料清单!Y271</f>
        <v>×</v>
      </c>
      <c r="K271" s="83" t="str">
        <f>产品服务物料清单!Z271</f>
        <v>√</v>
      </c>
      <c r="L271" s="83" t="str">
        <f>产品服务物料清单!AA271</f>
        <v>×</v>
      </c>
      <c r="M271" s="83">
        <f>产品服务物料清单!AB271</f>
        <v>0</v>
      </c>
      <c r="N271" s="83">
        <f>产品服务物料清单!AC271</f>
        <v>0</v>
      </c>
      <c r="O271" s="83">
        <f>产品服务物料清单!AD271</f>
        <v>0</v>
      </c>
      <c r="P271" s="83">
        <f>产品服务物料清单!AE271</f>
        <v>0</v>
      </c>
      <c r="Q271" s="20" t="str">
        <f>产品服务物料清单!B271</f>
        <v>DD</v>
      </c>
      <c r="R271" s="20" t="str">
        <f>产品服务物料清单!A271</f>
        <v>服务采购合同</v>
      </c>
      <c r="S271" s="20" t="str">
        <f>产品服务物料清单!C271</f>
        <v>K:在建工程类业务（ZI01/02)</v>
      </c>
      <c r="T271" s="21" t="str">
        <f>产品服务物料清单!F271</f>
        <v>07</v>
      </c>
      <c r="U271" s="20" t="str">
        <f>产品服务物料清单!E271</f>
        <v>研发和技术服务</v>
      </c>
      <c r="V271" s="22">
        <f>产品服务物料清单!H271</f>
        <v>4</v>
      </c>
      <c r="W271" s="20" t="str">
        <f>产品服务物料清单!G271</f>
        <v>专业技术服务</v>
      </c>
      <c r="X271" s="20" t="str">
        <f>产品服务物料清单!I271</f>
        <v>01</v>
      </c>
      <c r="Y271" s="20" t="str">
        <f>产品服务物料清单!AQ271</f>
        <v>E:其他</v>
      </c>
      <c r="Z271" s="20" t="str">
        <f>产品服务物料清单!K271</f>
        <v>在建工程-测绘费</v>
      </c>
      <c r="AA271" s="24">
        <f>产品服务物料清单!Q271</f>
        <v>0.06</v>
      </c>
      <c r="AB271" s="83" t="str">
        <f>产品服务物料清单!R271</f>
        <v>其他</v>
      </c>
      <c r="AC271" s="83" t="str">
        <f>产品服务物料清单!S271</f>
        <v>加工承揽合同</v>
      </c>
    </row>
    <row r="272" spans="1:29" ht="14.1" customHeight="1" x14ac:dyDescent="0.3">
      <c r="A272" s="83" t="str">
        <f>产品服务物料清单!J272</f>
        <v>DDK09101</v>
      </c>
      <c r="B272" s="24" t="str">
        <f>产品服务物料清单!L272</f>
        <v>PC</v>
      </c>
      <c r="C272" s="83">
        <f>产品服务物料清单!M272</f>
        <v>1</v>
      </c>
      <c r="D272" s="24" t="str">
        <f>产品服务物料清单!N272</f>
        <v>在建工程的工业或工程设计服务。</v>
      </c>
      <c r="E272" s="123" t="str">
        <f>产品服务物料清单!O272</f>
        <v>K</v>
      </c>
      <c r="F272" s="83" t="str">
        <f>产品服务物料清单!P272</f>
        <v>D0</v>
      </c>
      <c r="G272" s="83" t="str">
        <f>产品服务物料清单!U272</f>
        <v>FW</v>
      </c>
      <c r="H272" s="123" t="str">
        <f>产品服务物料清单!V272</f>
        <v>8001040018</v>
      </c>
      <c r="I272" s="83" t="str">
        <f>产品服务物料清单!X272</f>
        <v>×</v>
      </c>
      <c r="J272" s="83" t="str">
        <f>产品服务物料清单!Y272</f>
        <v>×</v>
      </c>
      <c r="K272" s="83" t="str">
        <f>产品服务物料清单!Z272</f>
        <v>×</v>
      </c>
      <c r="L272" s="83" t="str">
        <f>产品服务物料清单!AA272</f>
        <v>×</v>
      </c>
      <c r="M272" s="83">
        <f>产品服务物料清单!AB272</f>
        <v>0</v>
      </c>
      <c r="N272" s="83">
        <f>产品服务物料清单!AC272</f>
        <v>0</v>
      </c>
      <c r="O272" s="83">
        <f>产品服务物料清单!AD272</f>
        <v>0</v>
      </c>
      <c r="P272" s="83">
        <f>产品服务物料清单!AE272</f>
        <v>0</v>
      </c>
      <c r="Q272" s="20" t="str">
        <f>产品服务物料清单!B272</f>
        <v>DD</v>
      </c>
      <c r="R272" s="20" t="str">
        <f>产品服务物料清单!A272</f>
        <v>服务采购合同</v>
      </c>
      <c r="S272" s="20" t="str">
        <f>产品服务物料清单!C272</f>
        <v>K:在建工程类业务（ZI01/02)</v>
      </c>
      <c r="T272" s="21" t="str">
        <f>产品服务物料清单!F272</f>
        <v>09</v>
      </c>
      <c r="U272" s="20" t="str">
        <f>产品服务物料清单!E272</f>
        <v>文化创意服务</v>
      </c>
      <c r="V272" s="22">
        <f>产品服务物料清单!H272</f>
        <v>1</v>
      </c>
      <c r="W272" s="20" t="str">
        <f>产品服务物料清单!G272</f>
        <v>设计服务</v>
      </c>
      <c r="X272" s="20" t="str">
        <f>产品服务物料清单!I272</f>
        <v>01</v>
      </c>
      <c r="Y272" s="20" t="str">
        <f>产品服务物料清单!AQ272</f>
        <v>E:其他</v>
      </c>
      <c r="Z272" s="20" t="str">
        <f>产品服务物料清单!K272</f>
        <v>在建工程-建设工程施工图设计</v>
      </c>
      <c r="AA272" s="24">
        <f>产品服务物料清单!Q272</f>
        <v>0.06</v>
      </c>
      <c r="AB272" s="83" t="str">
        <f>产品服务物料清单!R272</f>
        <v>其他</v>
      </c>
      <c r="AC272" s="83" t="str">
        <f>产品服务物料清单!S272</f>
        <v>不缴纳印花税</v>
      </c>
    </row>
    <row r="273" spans="1:29" ht="14.1" customHeight="1" x14ac:dyDescent="0.3">
      <c r="A273" s="83" t="str">
        <f>产品服务物料清单!J273</f>
        <v>DDK09102</v>
      </c>
      <c r="B273" s="24" t="str">
        <f>产品服务物料清单!L273</f>
        <v>PC</v>
      </c>
      <c r="C273" s="83">
        <f>产品服务物料清单!M273</f>
        <v>1</v>
      </c>
      <c r="D273" s="83" t="str">
        <f>产品服务物料清单!N273</f>
        <v>建设项目相关的各类文件装订。</v>
      </c>
      <c r="E273" s="123" t="str">
        <f>产品服务物料清单!O273</f>
        <v>K</v>
      </c>
      <c r="F273" s="83" t="str">
        <f>产品服务物料清单!P273</f>
        <v>D0</v>
      </c>
      <c r="G273" s="83" t="str">
        <f>产品服务物料清单!U273</f>
        <v>FW</v>
      </c>
      <c r="H273" s="123" t="str">
        <f>产品服务物料清单!V273</f>
        <v>8001040010</v>
      </c>
      <c r="I273" s="83" t="str">
        <f>产品服务物料清单!X273</f>
        <v>×</v>
      </c>
      <c r="J273" s="83" t="str">
        <f>产品服务物料清单!Y273</f>
        <v>×</v>
      </c>
      <c r="K273" s="83" t="str">
        <f>产品服务物料清单!Z273</f>
        <v>×</v>
      </c>
      <c r="L273" s="83" t="str">
        <f>产品服务物料清单!AA273</f>
        <v>×</v>
      </c>
      <c r="M273" s="83">
        <f>产品服务物料清单!AB273</f>
        <v>0</v>
      </c>
      <c r="N273" s="83">
        <f>产品服务物料清单!AC273</f>
        <v>0</v>
      </c>
      <c r="O273" s="83">
        <f>产品服务物料清单!AD273</f>
        <v>0</v>
      </c>
      <c r="P273" s="83">
        <f>产品服务物料清单!AE273</f>
        <v>0</v>
      </c>
      <c r="Q273" s="20" t="str">
        <f>产品服务物料清单!B273</f>
        <v>DD</v>
      </c>
      <c r="R273" s="20" t="str">
        <f>产品服务物料清单!A273</f>
        <v>服务采购合同</v>
      </c>
      <c r="S273" s="20" t="str">
        <f>产品服务物料清单!C273</f>
        <v>K:在建工程类业务（ZI01/02)</v>
      </c>
      <c r="T273" s="21" t="str">
        <f>产品服务物料清单!F273</f>
        <v>09</v>
      </c>
      <c r="U273" s="20" t="str">
        <f>产品服务物料清单!E273</f>
        <v>文化创意服务</v>
      </c>
      <c r="V273" s="22">
        <f>产品服务物料清单!H273</f>
        <v>1</v>
      </c>
      <c r="W273" s="20" t="str">
        <f>产品服务物料清单!G273</f>
        <v>设计服务</v>
      </c>
      <c r="X273" s="20" t="str">
        <f>产品服务物料清单!I273</f>
        <v>02</v>
      </c>
      <c r="Y273" s="20" t="str">
        <f>产品服务物料清单!AQ273</f>
        <v>E:其他</v>
      </c>
      <c r="Z273" s="20" t="str">
        <f>产品服务物料清单!K273</f>
        <v>在建工程-资料装订</v>
      </c>
      <c r="AA273" s="24">
        <f>产品服务物料清单!Q273</f>
        <v>0.06</v>
      </c>
      <c r="AB273" s="83" t="str">
        <f>产品服务物料清单!R273</f>
        <v>其他</v>
      </c>
      <c r="AC273" s="83" t="str">
        <f>产品服务物料清单!S273</f>
        <v>不缴纳印花税</v>
      </c>
    </row>
    <row r="274" spans="1:29" ht="14.1" customHeight="1" x14ac:dyDescent="0.3">
      <c r="A274" s="83" t="str">
        <f>产品服务物料清单!J274</f>
        <v>DDK10101</v>
      </c>
      <c r="B274" s="83" t="str">
        <f>产品服务物料清单!L274</f>
        <v>PC</v>
      </c>
      <c r="C274" s="83">
        <f>产品服务物料清单!M274</f>
        <v>1</v>
      </c>
      <c r="D274" s="24" t="str">
        <f>产品服务物料清单!N274</f>
        <v>当建设项目消防工程施工完毕后，按规定需委托第三方消防检测单位就项目的①火灾自动报警系统 ②自动喷水灭火系统 ③室内消火栓系统 ④消防电梯 ⑤防排烟系统 ⑥火灾应急照明和疏散指示照明 ⑦火灾事故广播系统 ⑧消防通讯系统 ⑨防火卷帘和门窗系统等等进行检测。</v>
      </c>
      <c r="E274" s="123" t="str">
        <f>产品服务物料清单!O274</f>
        <v>K</v>
      </c>
      <c r="F274" s="83" t="str">
        <f>产品服务物料清单!P274</f>
        <v>D0</v>
      </c>
      <c r="G274" s="83" t="str">
        <f>产品服务物料清单!U274</f>
        <v>FW</v>
      </c>
      <c r="H274" s="123" t="str">
        <f>产品服务物料清单!V274</f>
        <v>8001040018</v>
      </c>
      <c r="I274" s="83" t="str">
        <f>产品服务物料清单!X274</f>
        <v>×</v>
      </c>
      <c r="J274" s="83" t="str">
        <f>产品服务物料清单!Y274</f>
        <v>×</v>
      </c>
      <c r="K274" s="83" t="str">
        <f>产品服务物料清单!Z274</f>
        <v>√</v>
      </c>
      <c r="L274" s="83" t="str">
        <f>产品服务物料清单!AA274</f>
        <v>×</v>
      </c>
      <c r="M274" s="83">
        <f>产品服务物料清单!AB274</f>
        <v>0</v>
      </c>
      <c r="N274" s="83">
        <f>产品服务物料清单!AC274</f>
        <v>0</v>
      </c>
      <c r="O274" s="83">
        <f>产品服务物料清单!AD274</f>
        <v>0</v>
      </c>
      <c r="P274" s="83">
        <f>产品服务物料清单!AE274</f>
        <v>0</v>
      </c>
      <c r="Q274" s="20" t="str">
        <f>产品服务物料清单!B274</f>
        <v>DD</v>
      </c>
      <c r="R274" s="20" t="str">
        <f>产品服务物料清单!A274</f>
        <v>服务采购合同</v>
      </c>
      <c r="S274" s="20" t="str">
        <f>产品服务物料清单!C274</f>
        <v>K:在建工程类业务（ZI01/02)</v>
      </c>
      <c r="T274" s="21">
        <f>产品服务物料清单!F274</f>
        <v>10</v>
      </c>
      <c r="U274" s="20" t="str">
        <f>产品服务物料清单!E274</f>
        <v>鉴证咨询服务</v>
      </c>
      <c r="V274" s="22">
        <f>产品服务物料清单!H274</f>
        <v>1</v>
      </c>
      <c r="W274" s="20" t="str">
        <f>产品服务物料清单!G274</f>
        <v>认证服务</v>
      </c>
      <c r="X274" s="20" t="str">
        <f>产品服务物料清单!I274</f>
        <v>01</v>
      </c>
      <c r="Y274" s="20" t="str">
        <f>产品服务物料清单!AQ274</f>
        <v>A:安环质量类</v>
      </c>
      <c r="Z274" s="20" t="str">
        <f>产品服务物料清单!K274</f>
        <v>在建工程-消防检测</v>
      </c>
      <c r="AA274" s="24">
        <f>产品服务物料清单!Q274</f>
        <v>0.06</v>
      </c>
      <c r="AB274" s="83" t="str">
        <f>产品服务物料清单!R274</f>
        <v>其他</v>
      </c>
      <c r="AC274" s="83" t="str">
        <f>产品服务物料清单!S274</f>
        <v>不缴纳印花税</v>
      </c>
    </row>
    <row r="275" spans="1:29" ht="14.1" customHeight="1" x14ac:dyDescent="0.3">
      <c r="A275" s="83" t="str">
        <f>产品服务物料清单!J275</f>
        <v>DDK10201</v>
      </c>
      <c r="B275" s="24" t="str">
        <f>产品服务物料清单!L275</f>
        <v>PC</v>
      </c>
      <c r="C275" s="83">
        <f>产品服务物料清单!M275</f>
        <v>1</v>
      </c>
      <c r="D275" s="24" t="str">
        <f>产品服务物料清单!N275</f>
        <v>指对项目实施后的经济绩效对环境和社会的影响进行分析评估。</v>
      </c>
      <c r="E275" s="123" t="str">
        <f>产品服务物料清单!O275</f>
        <v>K</v>
      </c>
      <c r="F275" s="83" t="str">
        <f>产品服务物料清单!P275</f>
        <v>D0</v>
      </c>
      <c r="G275" s="83" t="str">
        <f>产品服务物料清单!U275</f>
        <v>FW</v>
      </c>
      <c r="H275" s="123" t="str">
        <f>产品服务物料清单!V275</f>
        <v>8001040021</v>
      </c>
      <c r="I275" s="83" t="str">
        <f>产品服务物料清单!X275</f>
        <v>×</v>
      </c>
      <c r="J275" s="83" t="str">
        <f>产品服务物料清单!Y275</f>
        <v>×</v>
      </c>
      <c r="K275" s="83" t="str">
        <f>产品服务物料清单!Z275</f>
        <v>×</v>
      </c>
      <c r="L275" s="83" t="str">
        <f>产品服务物料清单!AA275</f>
        <v>×</v>
      </c>
      <c r="M275" s="83">
        <f>产品服务物料清单!AB275</f>
        <v>0</v>
      </c>
      <c r="N275" s="83">
        <f>产品服务物料清单!AC275</f>
        <v>0</v>
      </c>
      <c r="O275" s="83">
        <f>产品服务物料清单!AD275</f>
        <v>0</v>
      </c>
      <c r="P275" s="83">
        <f>产品服务物料清单!AE275</f>
        <v>0</v>
      </c>
      <c r="Q275" s="20" t="str">
        <f>产品服务物料清单!B275</f>
        <v>DD</v>
      </c>
      <c r="R275" s="20" t="str">
        <f>产品服务物料清单!A275</f>
        <v>服务采购合同</v>
      </c>
      <c r="S275" s="20" t="str">
        <f>产品服务物料清单!C275</f>
        <v>K:在建工程类业务（ZI01/02)</v>
      </c>
      <c r="T275" s="21">
        <f>产品服务物料清单!F275</f>
        <v>10</v>
      </c>
      <c r="U275" s="20" t="str">
        <f>产品服务物料清单!E275</f>
        <v>鉴证咨询服务</v>
      </c>
      <c r="V275" s="22">
        <f>产品服务物料清单!H275</f>
        <v>2</v>
      </c>
      <c r="W275" s="20" t="str">
        <f>产品服务物料清单!G275</f>
        <v>鉴证服务</v>
      </c>
      <c r="X275" s="20" t="str">
        <f>产品服务物料清单!I275</f>
        <v>01</v>
      </c>
      <c r="Y275" s="20" t="str">
        <f>产品服务物料清单!AQ275</f>
        <v>A:安环质量类</v>
      </c>
      <c r="Z275" s="20" t="str">
        <f>产品服务物料清单!K275</f>
        <v>在建工程-环境评价</v>
      </c>
      <c r="AA275" s="24">
        <f>产品服务物料清单!Q275</f>
        <v>0.06</v>
      </c>
      <c r="AB275" s="83" t="str">
        <f>产品服务物料清单!R275</f>
        <v>其他</v>
      </c>
      <c r="AC275" s="123" t="str">
        <f>产品服务物料清单!S275</f>
        <v>不缴纳印花税</v>
      </c>
    </row>
    <row r="276" spans="1:29" ht="14.1" customHeight="1" x14ac:dyDescent="0.3">
      <c r="A276" s="83" t="str">
        <f>产品服务物料清单!J276</f>
        <v>DDK10202</v>
      </c>
      <c r="B276" s="24" t="str">
        <f>产品服务物料清单!L276</f>
        <v>PC</v>
      </c>
      <c r="C276" s="83">
        <f>产品服务物料清单!M276</f>
        <v>1</v>
      </c>
      <c r="D276" s="24" t="str">
        <f>产品服务物料清单!N276</f>
        <v>在建设项目竣工后正式生产运行前或工业园区建设完成后，通过检查建设项目安全设施与主体工程同时设计、同时施工、同时投入生产和使用的情况或工业园区内的安全设施、设备、装置投入生产和使用的情况，检查安全生产管理措施到位情况，检查安全生产规章制度健全情况，检查事故应急救援预案建立情况，审查确定建设项目、工业园区建设满足安全生产法律法规、标准、规范要求的符合性，从整体上确定建设项目、工业园区的运行状况和安全管理情况，做出安全验收评价结论的活动。</v>
      </c>
      <c r="E276" s="123" t="str">
        <f>产品服务物料清单!O276</f>
        <v>K</v>
      </c>
      <c r="F276" s="83" t="str">
        <f>产品服务物料清单!P276</f>
        <v>D0</v>
      </c>
      <c r="G276" s="83" t="str">
        <f>产品服务物料清单!U276</f>
        <v>FW</v>
      </c>
      <c r="H276" s="123" t="str">
        <f>产品服务物料清单!V276</f>
        <v>8001040017</v>
      </c>
      <c r="I276" s="83" t="str">
        <f>产品服务物料清单!X276</f>
        <v>×</v>
      </c>
      <c r="J276" s="83" t="str">
        <f>产品服务物料清单!Y276</f>
        <v>×</v>
      </c>
      <c r="K276" s="83" t="str">
        <f>产品服务物料清单!Z276</f>
        <v>×</v>
      </c>
      <c r="L276" s="83" t="str">
        <f>产品服务物料清单!AA276</f>
        <v>×</v>
      </c>
      <c r="M276" s="83">
        <f>产品服务物料清单!AB276</f>
        <v>0</v>
      </c>
      <c r="N276" s="83">
        <f>产品服务物料清单!AC276</f>
        <v>0</v>
      </c>
      <c r="O276" s="83">
        <f>产品服务物料清单!AD276</f>
        <v>0</v>
      </c>
      <c r="P276" s="83">
        <f>产品服务物料清单!AE276</f>
        <v>0</v>
      </c>
      <c r="Q276" s="20" t="str">
        <f>产品服务物料清单!B276</f>
        <v>DD</v>
      </c>
      <c r="R276" s="20" t="str">
        <f>产品服务物料清单!A276</f>
        <v>服务采购合同</v>
      </c>
      <c r="S276" s="20" t="str">
        <f>产品服务物料清单!C276</f>
        <v>K:在建工程类业务（ZI01/02)</v>
      </c>
      <c r="T276" s="21">
        <f>产品服务物料清单!F276</f>
        <v>10</v>
      </c>
      <c r="U276" s="20" t="str">
        <f>产品服务物料清单!E276</f>
        <v>鉴证咨询服务</v>
      </c>
      <c r="V276" s="22">
        <f>产品服务物料清单!H276</f>
        <v>2</v>
      </c>
      <c r="W276" s="20" t="str">
        <f>产品服务物料清单!G276</f>
        <v>鉴证服务</v>
      </c>
      <c r="X276" s="20" t="str">
        <f>产品服务物料清单!I276</f>
        <v>02</v>
      </c>
      <c r="Y276" s="20" t="str">
        <f>产品服务物料清单!AQ276</f>
        <v>A:安环质量类</v>
      </c>
      <c r="Z276" s="20" t="str">
        <f>产品服务物料清单!K276</f>
        <v>在建工程-安全评价</v>
      </c>
      <c r="AA276" s="24">
        <f>产品服务物料清单!Q276</f>
        <v>0.06</v>
      </c>
      <c r="AB276" s="83" t="str">
        <f>产品服务物料清单!R276</f>
        <v>其他</v>
      </c>
      <c r="AC276" s="123" t="str">
        <f>产品服务物料清单!S276</f>
        <v>不缴纳印花税</v>
      </c>
    </row>
    <row r="277" spans="1:29" ht="14.1" customHeight="1" x14ac:dyDescent="0.3">
      <c r="A277" s="83" t="str">
        <f>产品服务物料清单!J277</f>
        <v>DDK10203</v>
      </c>
      <c r="B277" s="24" t="str">
        <f>产品服务物料清单!L277</f>
        <v>PC</v>
      </c>
      <c r="C277" s="83">
        <f>产品服务物料清单!M277</f>
        <v>1</v>
      </c>
      <c r="D277" s="83" t="str">
        <f>产品服务物料清单!N277</f>
        <v>对建设项目的职业健康预评价、职业健康设施设计专篇、职业危害控制效果验收评价等</v>
      </c>
      <c r="E277" s="123" t="str">
        <f>产品服务物料清单!O277</f>
        <v>K</v>
      </c>
      <c r="F277" s="83" t="str">
        <f>产品服务物料清单!P277</f>
        <v>D0</v>
      </c>
      <c r="G277" s="83" t="str">
        <f>产品服务物料清单!U277</f>
        <v>FW</v>
      </c>
      <c r="H277" s="123" t="str">
        <f>产品服务物料清单!V277</f>
        <v>8001040017</v>
      </c>
      <c r="I277" s="83" t="str">
        <f>产品服务物料清单!X277</f>
        <v>×</v>
      </c>
      <c r="J277" s="83" t="str">
        <f>产品服务物料清单!Y277</f>
        <v>×</v>
      </c>
      <c r="K277" s="83" t="str">
        <f>产品服务物料清单!Z277</f>
        <v>×</v>
      </c>
      <c r="L277" s="83" t="str">
        <f>产品服务物料清单!AA277</f>
        <v>×</v>
      </c>
      <c r="M277" s="83">
        <f>产品服务物料清单!AB277</f>
        <v>0</v>
      </c>
      <c r="N277" s="83">
        <f>产品服务物料清单!AC277</f>
        <v>0</v>
      </c>
      <c r="O277" s="83">
        <f>产品服务物料清单!AD277</f>
        <v>0</v>
      </c>
      <c r="P277" s="83">
        <f>产品服务物料清单!AE277</f>
        <v>0</v>
      </c>
      <c r="Q277" s="20" t="str">
        <f>产品服务物料清单!B277</f>
        <v>DD</v>
      </c>
      <c r="R277" s="20" t="str">
        <f>产品服务物料清单!A277</f>
        <v>服务采购合同</v>
      </c>
      <c r="S277" s="20" t="str">
        <f>产品服务物料清单!C277</f>
        <v>K:在建工程类业务（ZI01/02)</v>
      </c>
      <c r="T277" s="21">
        <f>产品服务物料清单!F277</f>
        <v>10</v>
      </c>
      <c r="U277" s="20" t="str">
        <f>产品服务物料清单!E277</f>
        <v>鉴证咨询服务</v>
      </c>
      <c r="V277" s="22">
        <f>产品服务物料清单!H277</f>
        <v>2</v>
      </c>
      <c r="W277" s="20" t="str">
        <f>产品服务物料清单!G277</f>
        <v>鉴证服务</v>
      </c>
      <c r="X277" s="20" t="str">
        <f>产品服务物料清单!I277</f>
        <v>03</v>
      </c>
      <c r="Y277" s="20" t="str">
        <f>产品服务物料清单!AQ277</f>
        <v>A:安环质量类</v>
      </c>
      <c r="Z277" s="20" t="str">
        <f>产品服务物料清单!K277</f>
        <v>在建工程-职业健康评价</v>
      </c>
      <c r="AA277" s="24">
        <f>产品服务物料清单!Q277</f>
        <v>0.06</v>
      </c>
      <c r="AB277" s="83" t="str">
        <f>产品服务物料清单!R277</f>
        <v>其他</v>
      </c>
      <c r="AC277" s="123" t="str">
        <f>产品服务物料清单!S277</f>
        <v>不缴纳印花税</v>
      </c>
    </row>
    <row r="278" spans="1:29" ht="14.1" customHeight="1" x14ac:dyDescent="0.3">
      <c r="A278" s="83" t="str">
        <f>产品服务物料清单!J278</f>
        <v>DDK10204</v>
      </c>
      <c r="B278" s="24" t="str">
        <f>产品服务物料清单!L278</f>
        <v>PC</v>
      </c>
      <c r="C278" s="83">
        <f>产品服务物料清单!M278</f>
        <v>1</v>
      </c>
      <c r="D278" s="83" t="str">
        <f>产品服务物料清单!N278</f>
        <v>对建设项目工程造价的确定与控制提供专业服务，出具工程造价成果文件的活动。</v>
      </c>
      <c r="E278" s="123" t="str">
        <f>产品服务物料清单!O278</f>
        <v>K</v>
      </c>
      <c r="F278" s="83" t="str">
        <f>产品服务物料清单!P278</f>
        <v>D0</v>
      </c>
      <c r="G278" s="83" t="str">
        <f>产品服务物料清单!U278</f>
        <v>FW</v>
      </c>
      <c r="H278" s="123" t="str">
        <f>产品服务物料清单!V278</f>
        <v>8001040017</v>
      </c>
      <c r="I278" s="83" t="str">
        <f>产品服务物料清单!X278</f>
        <v>×</v>
      </c>
      <c r="J278" s="83" t="str">
        <f>产品服务物料清单!Y278</f>
        <v>×</v>
      </c>
      <c r="K278" s="83" t="str">
        <f>产品服务物料清单!Z278</f>
        <v>×</v>
      </c>
      <c r="L278" s="83" t="str">
        <f>产品服务物料清单!AA278</f>
        <v>×</v>
      </c>
      <c r="M278" s="83">
        <f>产品服务物料清单!AB278</f>
        <v>0</v>
      </c>
      <c r="N278" s="83">
        <f>产品服务物料清单!AC278</f>
        <v>0</v>
      </c>
      <c r="O278" s="83">
        <f>产品服务物料清单!AD278</f>
        <v>0</v>
      </c>
      <c r="P278" s="83">
        <f>产品服务物料清单!AE278</f>
        <v>0</v>
      </c>
      <c r="Q278" s="20" t="str">
        <f>产品服务物料清单!B278</f>
        <v>DD</v>
      </c>
      <c r="R278" s="20" t="str">
        <f>产品服务物料清单!A278</f>
        <v>服务采购合同</v>
      </c>
      <c r="S278" s="20" t="str">
        <f>产品服务物料清单!C278</f>
        <v>K:在建工程类业务（ZI01/02)</v>
      </c>
      <c r="T278" s="21">
        <f>产品服务物料清单!F278</f>
        <v>10</v>
      </c>
      <c r="U278" s="20" t="str">
        <f>产品服务物料清单!E278</f>
        <v>鉴证咨询服务</v>
      </c>
      <c r="V278" s="22">
        <f>产品服务物料清单!H278</f>
        <v>2</v>
      </c>
      <c r="W278" s="20" t="str">
        <f>产品服务物料清单!G278</f>
        <v>鉴证服务</v>
      </c>
      <c r="X278" s="20" t="str">
        <f>产品服务物料清单!I278</f>
        <v>04</v>
      </c>
      <c r="Y278" s="20" t="str">
        <f>产品服务物料清单!AQ278</f>
        <v>E:其他</v>
      </c>
      <c r="Z278" s="20" t="str">
        <f>产品服务物料清单!K278</f>
        <v>在建工程-工程造价咨询</v>
      </c>
      <c r="AA278" s="24">
        <f>产品服务物料清单!Q278</f>
        <v>0.06</v>
      </c>
      <c r="AB278" s="83" t="str">
        <f>产品服务物料清单!R278</f>
        <v>其他</v>
      </c>
      <c r="AC278" s="123" t="str">
        <f>产品服务物料清单!S278</f>
        <v>不缴纳印花税</v>
      </c>
    </row>
    <row r="279" spans="1:29" ht="14.1" customHeight="1" x14ac:dyDescent="0.3">
      <c r="A279" s="83" t="str">
        <f>产品服务物料清单!J279</f>
        <v>DDK10205</v>
      </c>
      <c r="B279" s="24" t="str">
        <f>产品服务物料清单!L279</f>
        <v>PC</v>
      </c>
      <c r="C279" s="83">
        <f>产品服务物料清单!M279</f>
        <v>1</v>
      </c>
      <c r="D279" s="83" t="str">
        <f>产品服务物料清单!N279</f>
        <v>对基建项目图纸进行审查。</v>
      </c>
      <c r="E279" s="123" t="str">
        <f>产品服务物料清单!O279</f>
        <v>K</v>
      </c>
      <c r="F279" s="83" t="str">
        <f>产品服务物料清单!P279</f>
        <v>D0</v>
      </c>
      <c r="G279" s="83" t="str">
        <f>产品服务物料清单!U279</f>
        <v>FW</v>
      </c>
      <c r="H279" s="123" t="str">
        <f>产品服务物料清单!V279</f>
        <v>8001040017</v>
      </c>
      <c r="I279" s="83" t="str">
        <f>产品服务物料清单!X279</f>
        <v>×</v>
      </c>
      <c r="J279" s="83" t="str">
        <f>产品服务物料清单!Y279</f>
        <v>×</v>
      </c>
      <c r="K279" s="83" t="str">
        <f>产品服务物料清单!Z279</f>
        <v>×</v>
      </c>
      <c r="L279" s="83" t="str">
        <f>产品服务物料清单!AA279</f>
        <v>×</v>
      </c>
      <c r="M279" s="83">
        <f>产品服务物料清单!AB279</f>
        <v>0</v>
      </c>
      <c r="N279" s="83" t="str">
        <f>产品服务物料清单!AC279</f>
        <v>工程结算单（如有）</v>
      </c>
      <c r="O279" s="83">
        <f>产品服务物料清单!AD279</f>
        <v>0</v>
      </c>
      <c r="P279" s="83">
        <f>产品服务物料清单!AE279</f>
        <v>0</v>
      </c>
      <c r="Q279" s="20" t="str">
        <f>产品服务物料清单!B279</f>
        <v>DD</v>
      </c>
      <c r="R279" s="20" t="str">
        <f>产品服务物料清单!A279</f>
        <v>服务采购合同</v>
      </c>
      <c r="S279" s="20" t="str">
        <f>产品服务物料清单!C279</f>
        <v>K:在建工程类业务（ZI01/02)</v>
      </c>
      <c r="T279" s="21">
        <f>产品服务物料清单!F279</f>
        <v>10</v>
      </c>
      <c r="U279" s="20" t="str">
        <f>产品服务物料清单!E279</f>
        <v>鉴证咨询服务</v>
      </c>
      <c r="V279" s="22">
        <f>产品服务物料清单!H279</f>
        <v>2</v>
      </c>
      <c r="W279" s="20" t="str">
        <f>产品服务物料清单!G279</f>
        <v>鉴证服务</v>
      </c>
      <c r="X279" s="20" t="str">
        <f>产品服务物料清单!I279</f>
        <v>05</v>
      </c>
      <c r="Y279" s="20" t="str">
        <f>产品服务物料清单!AQ279</f>
        <v>E:其他</v>
      </c>
      <c r="Z279" s="20" t="str">
        <f>产品服务物料清单!K279</f>
        <v>在建工程-施工图审查</v>
      </c>
      <c r="AA279" s="24">
        <f>产品服务物料清单!Q279</f>
        <v>0.06</v>
      </c>
      <c r="AB279" s="83" t="str">
        <f>产品服务物料清单!R279</f>
        <v>其他</v>
      </c>
      <c r="AC279" s="123" t="str">
        <f>产品服务物料清单!S279</f>
        <v>不缴纳印花税</v>
      </c>
    </row>
    <row r="280" spans="1:29" ht="14.1" customHeight="1" x14ac:dyDescent="0.3">
      <c r="A280" s="83" t="str">
        <f>产品服务物料清单!J280</f>
        <v>DDK10206</v>
      </c>
      <c r="B280" s="24" t="str">
        <f>产品服务物料清单!L280</f>
        <v>PC</v>
      </c>
      <c r="C280" s="83">
        <f>产品服务物料清单!M280</f>
        <v>1</v>
      </c>
      <c r="D280" s="83" t="str">
        <f>产品服务物料清单!N280</f>
        <v>监理费，具有相应资质的工程监理企业，接受建设单位的委托，承担其项目管理工作，并代表建设单位对承建单位的建设行为进行监控的专业化服务活动。</v>
      </c>
      <c r="E280" s="123" t="str">
        <f>产品服务物料清单!O280</f>
        <v>K</v>
      </c>
      <c r="F280" s="83" t="str">
        <f>产品服务物料清单!P280</f>
        <v>D0</v>
      </c>
      <c r="G280" s="83" t="str">
        <f>产品服务物料清单!U280</f>
        <v>FW</v>
      </c>
      <c r="H280" s="123" t="str">
        <f>产品服务物料清单!V280</f>
        <v>8001040026</v>
      </c>
      <c r="I280" s="83" t="str">
        <f>产品服务物料清单!X280</f>
        <v>×</v>
      </c>
      <c r="J280" s="83" t="str">
        <f>产品服务物料清单!Y280</f>
        <v>×</v>
      </c>
      <c r="K280" s="83" t="str">
        <f>产品服务物料清单!Z280</f>
        <v>√</v>
      </c>
      <c r="L280" s="83" t="str">
        <f>产品服务物料清单!AA280</f>
        <v>×</v>
      </c>
      <c r="M280" s="83">
        <f>产品服务物料清单!AB280</f>
        <v>0</v>
      </c>
      <c r="N280" s="83" t="str">
        <f>产品服务物料清单!AC280</f>
        <v>工程结算单</v>
      </c>
      <c r="O280" s="83">
        <f>产品服务物料清单!AD280</f>
        <v>0</v>
      </c>
      <c r="P280" s="83">
        <f>产品服务物料清单!AE280</f>
        <v>0</v>
      </c>
      <c r="Q280" s="20" t="str">
        <f>产品服务物料清单!B280</f>
        <v>DD</v>
      </c>
      <c r="R280" s="20" t="str">
        <f>产品服务物料清单!A280</f>
        <v>服务采购合同</v>
      </c>
      <c r="S280" s="20" t="str">
        <f>产品服务物料清单!C280</f>
        <v>K:在建工程类业务（ZI01/02)</v>
      </c>
      <c r="T280" s="21">
        <f>产品服务物料清单!F280</f>
        <v>10</v>
      </c>
      <c r="U280" s="20" t="str">
        <f>产品服务物料清单!E280</f>
        <v>鉴证咨询服务</v>
      </c>
      <c r="V280" s="22">
        <f>产品服务物料清单!H280</f>
        <v>2</v>
      </c>
      <c r="W280" s="20" t="str">
        <f>产品服务物料清单!G280</f>
        <v>鉴证服务</v>
      </c>
      <c r="X280" s="20" t="str">
        <f>产品服务物料清单!I280</f>
        <v>06</v>
      </c>
      <c r="Y280" s="20" t="str">
        <f>产品服务物料清单!AQ280</f>
        <v>E:其他</v>
      </c>
      <c r="Z280" s="20" t="str">
        <f>产品服务物料清单!K280</f>
        <v>在建工程-建设工程监理</v>
      </c>
      <c r="AA280" s="24">
        <f>产品服务物料清单!Q280</f>
        <v>0.06</v>
      </c>
      <c r="AB280" s="83" t="str">
        <f>产品服务物料清单!R280</f>
        <v>其他</v>
      </c>
      <c r="AC280" s="123" t="str">
        <f>产品服务物料清单!S280</f>
        <v>不缴纳印花税</v>
      </c>
    </row>
    <row r="281" spans="1:29" ht="14.1" customHeight="1" x14ac:dyDescent="0.3">
      <c r="A281" s="83" t="str">
        <f>产品服务物料清单!J281</f>
        <v>DDK10207</v>
      </c>
      <c r="B281" s="83" t="str">
        <f>产品服务物料清单!L281</f>
        <v>PC</v>
      </c>
      <c r="C281" s="83">
        <f>产品服务物料清单!M281</f>
        <v>1</v>
      </c>
      <c r="D281" s="83" t="str">
        <f>产品服务物料清单!N281</f>
        <v>能源评估，简称“能评”，是指通过对建设项目分析，核算该项目的各种能源的消费结构和消费量，核算主要用能设备的能源利用状况，分析各种节能降耗措施的效果，核算该项目单位产品和单位产值能源效率指标和经济指标，评价该项目的用能合理性和先进性的一种评价方法。</v>
      </c>
      <c r="E281" s="123" t="str">
        <f>产品服务物料清单!O281</f>
        <v>K</v>
      </c>
      <c r="F281" s="83" t="str">
        <f>产品服务物料清单!P281</f>
        <v>D0</v>
      </c>
      <c r="G281" s="83" t="str">
        <f>产品服务物料清单!U281</f>
        <v>FW</v>
      </c>
      <c r="H281" s="123" t="str">
        <f>产品服务物料清单!V281</f>
        <v>8001040017</v>
      </c>
      <c r="I281" s="83" t="str">
        <f>产品服务物料清单!X281</f>
        <v>×</v>
      </c>
      <c r="J281" s="83" t="str">
        <f>产品服务物料清单!Y281</f>
        <v>×</v>
      </c>
      <c r="K281" s="83" t="str">
        <f>产品服务物料清单!Z281</f>
        <v>×</v>
      </c>
      <c r="L281" s="83" t="str">
        <f>产品服务物料清单!AA281</f>
        <v>×</v>
      </c>
      <c r="M281" s="83">
        <f>产品服务物料清单!AB281</f>
        <v>0</v>
      </c>
      <c r="N281" s="83">
        <f>产品服务物料清单!AC281</f>
        <v>0</v>
      </c>
      <c r="O281" s="83">
        <f>产品服务物料清单!AD281</f>
        <v>0</v>
      </c>
      <c r="P281" s="83">
        <f>产品服务物料清单!AE281</f>
        <v>0</v>
      </c>
      <c r="Q281" s="20" t="str">
        <f>产品服务物料清单!B281</f>
        <v>DD</v>
      </c>
      <c r="R281" s="20" t="str">
        <f>产品服务物料清单!A281</f>
        <v>服务采购合同</v>
      </c>
      <c r="S281" s="20" t="str">
        <f>产品服务物料清单!C281</f>
        <v>K:在建工程类业务（ZI01/02)</v>
      </c>
      <c r="T281" s="21">
        <f>产品服务物料清单!F281</f>
        <v>10</v>
      </c>
      <c r="U281" s="20" t="str">
        <f>产品服务物料清单!E281</f>
        <v>鉴证咨询服务</v>
      </c>
      <c r="V281" s="22">
        <f>产品服务物料清单!H281</f>
        <v>2</v>
      </c>
      <c r="W281" s="20" t="str">
        <f>产品服务物料清单!G281</f>
        <v>鉴证服务</v>
      </c>
      <c r="X281" s="20" t="str">
        <f>产品服务物料清单!I281</f>
        <v>07</v>
      </c>
      <c r="Y281" s="20" t="str">
        <f>产品服务物料清单!AQ281</f>
        <v>E:其他</v>
      </c>
      <c r="Z281" s="20" t="str">
        <f>产品服务物料清单!K281</f>
        <v>在建工程-能源评估</v>
      </c>
      <c r="AA281" s="24">
        <f>产品服务物料清单!Q281</f>
        <v>0.06</v>
      </c>
      <c r="AB281" s="83" t="str">
        <f>产品服务物料清单!R281</f>
        <v>其他</v>
      </c>
      <c r="AC281" s="123" t="str">
        <f>产品服务物料清单!S281</f>
        <v>不缴纳印花税</v>
      </c>
    </row>
    <row r="282" spans="1:29" ht="14.1" customHeight="1" x14ac:dyDescent="0.3">
      <c r="A282" s="83" t="str">
        <f>产品服务物料清单!J282</f>
        <v>DDK10208</v>
      </c>
      <c r="B282" s="83" t="str">
        <f>产品服务物料清单!L282</f>
        <v>PC</v>
      </c>
      <c r="C282" s="83">
        <f>产品服务物料清单!M282</f>
        <v>1</v>
      </c>
      <c r="D282" s="83" t="str">
        <f>产品服务物料清单!N282</f>
        <v>对建设项目提供各类资质认证的咨询服务。</v>
      </c>
      <c r="E282" s="123" t="str">
        <f>产品服务物料清单!O282</f>
        <v>K</v>
      </c>
      <c r="F282" s="83" t="str">
        <f>产品服务物料清单!P282</f>
        <v>D0</v>
      </c>
      <c r="G282" s="83" t="str">
        <f>产品服务物料清单!U282</f>
        <v>FW</v>
      </c>
      <c r="H282" s="123">
        <f>产品服务物料清单!V282</f>
        <v>8001040017</v>
      </c>
      <c r="I282" s="83" t="str">
        <f>产品服务物料清单!X282</f>
        <v>×</v>
      </c>
      <c r="J282" s="83" t="str">
        <f>产品服务物料清单!Y282</f>
        <v>×</v>
      </c>
      <c r="K282" s="83" t="str">
        <f>产品服务物料清单!Z282</f>
        <v>×</v>
      </c>
      <c r="L282" s="83" t="str">
        <f>产品服务物料清单!AA282</f>
        <v>×</v>
      </c>
      <c r="M282" s="24">
        <f>产品服务物料清单!AB282</f>
        <v>0</v>
      </c>
      <c r="N282" s="24">
        <f>产品服务物料清单!AC282</f>
        <v>0</v>
      </c>
      <c r="O282" s="83">
        <f>产品服务物料清单!AD282</f>
        <v>0</v>
      </c>
      <c r="P282" s="83">
        <f>产品服务物料清单!AE282</f>
        <v>0</v>
      </c>
      <c r="Q282" s="20" t="str">
        <f>产品服务物料清单!B282</f>
        <v>DD</v>
      </c>
      <c r="R282" s="20" t="str">
        <f>产品服务物料清单!A282</f>
        <v>服务采购合同</v>
      </c>
      <c r="S282" s="20" t="str">
        <f>产品服务物料清单!C282</f>
        <v>K:在建工程类业务（ZI01/02)</v>
      </c>
      <c r="T282" s="21">
        <f>产品服务物料清单!F282</f>
        <v>10</v>
      </c>
      <c r="U282" s="20" t="str">
        <f>产品服务物料清单!E282</f>
        <v>鉴证咨询服务</v>
      </c>
      <c r="V282" s="22">
        <f>产品服务物料清单!H282</f>
        <v>2</v>
      </c>
      <c r="W282" s="20" t="str">
        <f>产品服务物料清单!G282</f>
        <v>鉴证服务</v>
      </c>
      <c r="X282" s="20" t="str">
        <f>产品服务物料清单!I282</f>
        <v>08</v>
      </c>
      <c r="Y282" s="20" t="str">
        <f>产品服务物料清单!AQ282</f>
        <v>E:其他</v>
      </c>
      <c r="Z282" s="20" t="str">
        <f>产品服务物料清单!K282</f>
        <v>在建工程-项目认证咨询</v>
      </c>
      <c r="AA282" s="24">
        <f>产品服务物料清单!Q282</f>
        <v>0.06</v>
      </c>
      <c r="AB282" s="83" t="str">
        <f>产品服务物料清单!R282</f>
        <v>其他</v>
      </c>
      <c r="AC282" s="123" t="str">
        <f>产品服务物料清单!S282</f>
        <v>不缴纳印花税</v>
      </c>
    </row>
    <row r="283" spans="1:29" ht="14.1" customHeight="1" x14ac:dyDescent="0.3">
      <c r="A283" s="83" t="str">
        <f>产品服务物料清单!J283</f>
        <v>DDK10301</v>
      </c>
      <c r="B283" s="24" t="str">
        <f>产品服务物料清单!L283</f>
        <v>PC</v>
      </c>
      <c r="C283" s="83">
        <f>产品服务物料清单!M283</f>
        <v>1</v>
      </c>
      <c r="D283" s="83" t="str">
        <f>产品服务物料清单!N283</f>
        <v>是指根据国民经济长期发展规划、地区发展规划和行业发展规划的要求，对拟建工程项目在技术、经济上是否合理，进行全面分析、系统论证、多方案比较和综合评价，以确定某一项目是否需要建设、是否可能建设、是否值得建设，并为编制和审批设计任务书提供可靠依据的工作。</v>
      </c>
      <c r="E283" s="123" t="str">
        <f>产品服务物料清单!O283</f>
        <v>K</v>
      </c>
      <c r="F283" s="83" t="str">
        <f>产品服务物料清单!P283</f>
        <v>D0</v>
      </c>
      <c r="G283" s="83" t="str">
        <f>产品服务物料清单!U283</f>
        <v>FW</v>
      </c>
      <c r="H283" s="83" t="str">
        <f>产品服务物料清单!V283</f>
        <v>8001040020</v>
      </c>
      <c r="I283" s="83" t="str">
        <f>产品服务物料清单!X283</f>
        <v>×</v>
      </c>
      <c r="J283" s="83" t="str">
        <f>产品服务物料清单!Y283</f>
        <v>×</v>
      </c>
      <c r="K283" s="83" t="str">
        <f>产品服务物料清单!Z283</f>
        <v>×</v>
      </c>
      <c r="L283" s="83" t="str">
        <f>产品服务物料清单!AA283</f>
        <v>×</v>
      </c>
      <c r="M283" s="83">
        <f>产品服务物料清单!AB283</f>
        <v>0</v>
      </c>
      <c r="N283" s="83">
        <f>产品服务物料清单!AC283</f>
        <v>0</v>
      </c>
      <c r="O283" s="83">
        <f>产品服务物料清单!AD283</f>
        <v>0</v>
      </c>
      <c r="P283" s="83">
        <f>产品服务物料清单!AE283</f>
        <v>0</v>
      </c>
      <c r="Q283" s="20" t="str">
        <f>产品服务物料清单!B283</f>
        <v>DD</v>
      </c>
      <c r="R283" s="20" t="str">
        <f>产品服务物料清单!A283</f>
        <v>服务采购合同</v>
      </c>
      <c r="S283" s="20" t="str">
        <f>产品服务物料清单!C283</f>
        <v>K:在建工程类业务（ZI01/02)</v>
      </c>
      <c r="T283" s="21">
        <f>产品服务物料清单!F283</f>
        <v>10</v>
      </c>
      <c r="U283" s="20" t="str">
        <f>产品服务物料清单!E283</f>
        <v>鉴证咨询服务</v>
      </c>
      <c r="V283" s="22">
        <f>产品服务物料清单!H283</f>
        <v>3</v>
      </c>
      <c r="W283" s="20" t="str">
        <f>产品服务物料清单!G283</f>
        <v>咨询服务</v>
      </c>
      <c r="X283" s="20" t="str">
        <f>产品服务物料清单!I283</f>
        <v>01</v>
      </c>
      <c r="Y283" s="20" t="str">
        <f>产品服务物料清单!AQ283</f>
        <v>E:其他</v>
      </c>
      <c r="Z283" s="20" t="str">
        <f>产品服务物料清单!K283</f>
        <v>在建工程-可行性研究、初步设计</v>
      </c>
      <c r="AA283" s="24">
        <f>产品服务物料清单!Q283</f>
        <v>0.06</v>
      </c>
      <c r="AB283" s="83" t="str">
        <f>产品服务物料清单!R283</f>
        <v>其他</v>
      </c>
      <c r="AC283" s="83" t="str">
        <f>产品服务物料清单!S283</f>
        <v>不缴纳印花税</v>
      </c>
    </row>
    <row r="284" spans="1:29" ht="14.1" customHeight="1" x14ac:dyDescent="0.3">
      <c r="A284" s="83" t="str">
        <f>产品服务物料清单!J284</f>
        <v>DDK10302</v>
      </c>
      <c r="B284" s="24" t="str">
        <f>产品服务物料清单!L284</f>
        <v>PC</v>
      </c>
      <c r="C284" s="83">
        <f>产品服务物料清单!M284</f>
        <v>1</v>
      </c>
      <c r="D284" s="83" t="str">
        <f>产品服务物料清单!N284</f>
        <v>对建设项目办理竣工结算工作的审查。</v>
      </c>
      <c r="E284" s="123" t="str">
        <f>产品服务物料清单!O284</f>
        <v>K</v>
      </c>
      <c r="F284" s="83" t="str">
        <f>产品服务物料清单!P284</f>
        <v>D0</v>
      </c>
      <c r="G284" s="83" t="str">
        <f>产品服务物料清单!U284</f>
        <v>FW</v>
      </c>
      <c r="H284" s="123" t="str">
        <f>产品服务物料清单!V284</f>
        <v>8001040018</v>
      </c>
      <c r="I284" s="83" t="str">
        <f>产品服务物料清单!X284</f>
        <v>×</v>
      </c>
      <c r="J284" s="83" t="str">
        <f>产品服务物料清单!Y284</f>
        <v>×</v>
      </c>
      <c r="K284" s="83" t="str">
        <f>产品服务物料清单!Z284</f>
        <v>×</v>
      </c>
      <c r="L284" s="83" t="str">
        <f>产品服务物料清单!AA284</f>
        <v>×</v>
      </c>
      <c r="M284" s="24">
        <f>产品服务物料清单!AB284</f>
        <v>0</v>
      </c>
      <c r="N284" s="24">
        <f>产品服务物料清单!AC284</f>
        <v>0</v>
      </c>
      <c r="O284" s="83">
        <f>产品服务物料清单!AD284</f>
        <v>0</v>
      </c>
      <c r="P284" s="83">
        <f>产品服务物料清单!AE284</f>
        <v>0</v>
      </c>
      <c r="Q284" s="20" t="str">
        <f>产品服务物料清单!B284</f>
        <v>DD</v>
      </c>
      <c r="R284" s="20" t="str">
        <f>产品服务物料清单!A284</f>
        <v>服务采购合同</v>
      </c>
      <c r="S284" s="20" t="str">
        <f>产品服务物料清单!C284</f>
        <v>K:在建工程类业务（ZI01/02)</v>
      </c>
      <c r="T284" s="21">
        <f>产品服务物料清单!F284</f>
        <v>10</v>
      </c>
      <c r="U284" s="20" t="str">
        <f>产品服务物料清单!E284</f>
        <v>鉴证咨询服务</v>
      </c>
      <c r="V284" s="22">
        <f>产品服务物料清单!H284</f>
        <v>3</v>
      </c>
      <c r="W284" s="20" t="str">
        <f>产品服务物料清单!G284</f>
        <v>咨询服务</v>
      </c>
      <c r="X284" s="20" t="str">
        <f>产品服务物料清单!I284</f>
        <v>02</v>
      </c>
      <c r="Y284" s="20" t="str">
        <f>产品服务物料清单!AQ284</f>
        <v>E:其他</v>
      </c>
      <c r="Z284" s="20" t="str">
        <f>产品服务物料清单!K284</f>
        <v>在建工程-竣工决算审计</v>
      </c>
      <c r="AA284" s="24">
        <f>产品服务物料清单!Q284</f>
        <v>0.06</v>
      </c>
      <c r="AB284" s="83" t="str">
        <f>产品服务物料清单!R284</f>
        <v>其他</v>
      </c>
      <c r="AC284" s="83" t="str">
        <f>产品服务物料清单!S284</f>
        <v>不缴纳印花税</v>
      </c>
    </row>
    <row r="285" spans="1:29" s="3" customFormat="1" ht="14.1" customHeight="1" x14ac:dyDescent="0.3">
      <c r="A285" s="83" t="str">
        <f>产品服务物料清单!J285</f>
        <v>DDK10303</v>
      </c>
      <c r="B285" s="83" t="str">
        <f>产品服务物料清单!L285</f>
        <v>PC</v>
      </c>
      <c r="C285" s="83">
        <f>产品服务物料清单!M285</f>
        <v>1</v>
      </c>
      <c r="D285" s="83" t="str">
        <f>产品服务物料清单!N285</f>
        <v>工程造价审计是指按照国家或行业建筑工程预算定额的编制顺序或施工的先后顺序，逐一的对全部项目进行审查的方法。</v>
      </c>
      <c r="E285" s="123" t="str">
        <f>产品服务物料清单!O285</f>
        <v>K</v>
      </c>
      <c r="F285" s="83" t="str">
        <f>产品服务物料清单!P285</f>
        <v>D0</v>
      </c>
      <c r="G285" s="83" t="str">
        <f>产品服务物料清单!U285</f>
        <v>FW</v>
      </c>
      <c r="H285" s="83" t="str">
        <f>产品服务物料清单!V285</f>
        <v>8001040018</v>
      </c>
      <c r="I285" s="83" t="str">
        <f>产品服务物料清单!X285</f>
        <v>×</v>
      </c>
      <c r="J285" s="83" t="str">
        <f>产品服务物料清单!Y285</f>
        <v>×</v>
      </c>
      <c r="K285" s="83" t="str">
        <f>产品服务物料清单!Z285</f>
        <v>×</v>
      </c>
      <c r="L285" s="83" t="str">
        <f>产品服务物料清单!AA285</f>
        <v>×</v>
      </c>
      <c r="M285" s="83">
        <f>产品服务物料清单!AB285</f>
        <v>0</v>
      </c>
      <c r="N285" s="83">
        <f>产品服务物料清单!AC285</f>
        <v>0</v>
      </c>
      <c r="O285" s="83">
        <f>产品服务物料清单!AD285</f>
        <v>0</v>
      </c>
      <c r="P285" s="83">
        <f>产品服务物料清单!AE285</f>
        <v>0</v>
      </c>
      <c r="Q285" s="20" t="str">
        <f>产品服务物料清单!B285</f>
        <v>DD</v>
      </c>
      <c r="R285" s="20" t="str">
        <f>产品服务物料清单!A285</f>
        <v>服务采购合同</v>
      </c>
      <c r="S285" s="20" t="str">
        <f>产品服务物料清单!C285</f>
        <v>K:在建工程类业务（ZI01/02)</v>
      </c>
      <c r="T285" s="21">
        <f>产品服务物料清单!F285</f>
        <v>10</v>
      </c>
      <c r="U285" s="20" t="str">
        <f>产品服务物料清单!E285</f>
        <v>鉴证咨询服务</v>
      </c>
      <c r="V285" s="22">
        <f>产品服务物料清单!H285</f>
        <v>3</v>
      </c>
      <c r="W285" s="20" t="str">
        <f>产品服务物料清单!G285</f>
        <v>咨询服务</v>
      </c>
      <c r="X285" s="20" t="str">
        <f>产品服务物料清单!I285</f>
        <v>03</v>
      </c>
      <c r="Y285" s="20" t="str">
        <f>产品服务物料清单!AQ285</f>
        <v>E:其他</v>
      </c>
      <c r="Z285" s="20" t="str">
        <f>产品服务物料清单!K285</f>
        <v>在建工程-造价审计</v>
      </c>
      <c r="AA285" s="24">
        <f>产品服务物料清单!Q285</f>
        <v>0.06</v>
      </c>
      <c r="AB285" s="83" t="str">
        <f>产品服务物料清单!R285</f>
        <v>其他</v>
      </c>
      <c r="AC285" s="83" t="str">
        <f>产品服务物料清单!S285</f>
        <v>不缴纳印花税</v>
      </c>
    </row>
    <row r="286" spans="1:29" ht="14.1" customHeight="1" x14ac:dyDescent="0.3">
      <c r="A286" s="83" t="str">
        <f>产品服务物料清单!J286</f>
        <v>DDK10304</v>
      </c>
      <c r="B286" s="24" t="str">
        <f>产品服务物料清单!L286</f>
        <v>PC</v>
      </c>
      <c r="C286" s="83">
        <f>产品服务物料清单!M286</f>
        <v>1</v>
      </c>
      <c r="D286" s="83" t="str">
        <f>产品服务物料清单!N286</f>
        <v>管理费，自项目开始至项目完成,通过项目策划和项目控制,以使项目的费用目标,进度目标和质量目标得以实现.</v>
      </c>
      <c r="E286" s="123" t="str">
        <f>产品服务物料清单!O286</f>
        <v>K</v>
      </c>
      <c r="F286" s="83" t="str">
        <f>产品服务物料清单!P286</f>
        <v>D0</v>
      </c>
      <c r="G286" s="83" t="str">
        <f>产品服务物料清单!U286</f>
        <v>FW</v>
      </c>
      <c r="H286" s="123" t="str">
        <f>产品服务物料清单!V286</f>
        <v>8001040018</v>
      </c>
      <c r="I286" s="83" t="str">
        <f>产品服务物料清单!X286</f>
        <v>×</v>
      </c>
      <c r="J286" s="83" t="str">
        <f>产品服务物料清单!Y286</f>
        <v>×</v>
      </c>
      <c r="K286" s="83" t="str">
        <f>产品服务物料清单!Z286</f>
        <v>√</v>
      </c>
      <c r="L286" s="83" t="str">
        <f>产品服务物料清单!AA286</f>
        <v>×</v>
      </c>
      <c r="M286" s="24">
        <f>产品服务物料清单!AB286</f>
        <v>0</v>
      </c>
      <c r="N286" s="83" t="str">
        <f>产品服务物料清单!AC286</f>
        <v>工程结算单</v>
      </c>
      <c r="O286" s="83">
        <f>产品服务物料清单!AD286</f>
        <v>0</v>
      </c>
      <c r="P286" s="83">
        <f>产品服务物料清单!AE286</f>
        <v>0</v>
      </c>
      <c r="Q286" s="20" t="str">
        <f>产品服务物料清单!B286</f>
        <v>DD</v>
      </c>
      <c r="R286" s="20" t="str">
        <f>产品服务物料清单!A286</f>
        <v>服务采购合同</v>
      </c>
      <c r="S286" s="20" t="str">
        <f>产品服务物料清单!C286</f>
        <v>K:在建工程类业务（ZI01/02)</v>
      </c>
      <c r="T286" s="21">
        <f>产品服务物料清单!F286</f>
        <v>10</v>
      </c>
      <c r="U286" s="20" t="str">
        <f>产品服务物料清单!E286</f>
        <v>鉴证咨询服务</v>
      </c>
      <c r="V286" s="22">
        <f>产品服务物料清单!H286</f>
        <v>3</v>
      </c>
      <c r="W286" s="20" t="str">
        <f>产品服务物料清单!G286</f>
        <v>咨询服务</v>
      </c>
      <c r="X286" s="20" t="str">
        <f>产品服务物料清单!I286</f>
        <v>04</v>
      </c>
      <c r="Y286" s="20" t="str">
        <f>产品服务物料清单!AQ286</f>
        <v>E:其他</v>
      </c>
      <c r="Z286" s="20" t="str">
        <f>产品服务物料清单!K286</f>
        <v>在建工程-建设工程项目管理</v>
      </c>
      <c r="AA286" s="24">
        <f>产品服务物料清单!Q286</f>
        <v>0.06</v>
      </c>
      <c r="AB286" s="83" t="str">
        <f>产品服务物料清单!R286</f>
        <v>其他</v>
      </c>
      <c r="AC286" s="83" t="str">
        <f>产品服务物料清单!S286</f>
        <v>不缴纳印花税</v>
      </c>
    </row>
    <row r="287" spans="1:29" ht="14.1" customHeight="1" x14ac:dyDescent="0.3">
      <c r="A287" s="83" t="str">
        <f>产品服务物料清单!J287</f>
        <v>DDK11201</v>
      </c>
      <c r="B287" s="24" t="str">
        <f>产品服务物料清单!L287</f>
        <v>PC</v>
      </c>
      <c r="C287" s="83">
        <f>产品服务物料清单!M287</f>
        <v>1</v>
      </c>
      <c r="D287" s="83" t="str">
        <f>产品服务物料清单!N287</f>
        <v>委托提供招标前咨询，拟定工程建设项目招标方案；起草招标公告不适用邀请书；编制资格预审文件；审查投标人资格；组织踏勘现场和答疑，并草拟答疑纪要；组织或协助开标不适用评标；编制评标报告等。</v>
      </c>
      <c r="E287" s="123" t="str">
        <f>产品服务物料清单!O287</f>
        <v>K</v>
      </c>
      <c r="F287" s="83" t="str">
        <f>产品服务物料清单!P287</f>
        <v>D0</v>
      </c>
      <c r="G287" s="83" t="str">
        <f>产品服务物料清单!U287</f>
        <v>FW</v>
      </c>
      <c r="H287" s="123" t="str">
        <f>产品服务物料清单!V287</f>
        <v>8001040018</v>
      </c>
      <c r="I287" s="83" t="str">
        <f>产品服务物料清单!X287</f>
        <v>×</v>
      </c>
      <c r="J287" s="83" t="str">
        <f>产品服务物料清单!Y287</f>
        <v>×</v>
      </c>
      <c r="K287" s="83" t="str">
        <f>产品服务物料清单!Z287</f>
        <v>×</v>
      </c>
      <c r="L287" s="83" t="str">
        <f>产品服务物料清单!AA287</f>
        <v>×</v>
      </c>
      <c r="M287" s="24">
        <f>产品服务物料清单!AB287</f>
        <v>0</v>
      </c>
      <c r="N287" s="24">
        <f>产品服务物料清单!AC287</f>
        <v>0</v>
      </c>
      <c r="O287" s="83">
        <f>产品服务物料清单!AD287</f>
        <v>0</v>
      </c>
      <c r="P287" s="83">
        <f>产品服务物料清单!AE287</f>
        <v>0</v>
      </c>
      <c r="Q287" s="20" t="str">
        <f>产品服务物料清单!B287</f>
        <v>DD</v>
      </c>
      <c r="R287" s="20" t="str">
        <f>产品服务物料清单!A287</f>
        <v>服务采购合同</v>
      </c>
      <c r="S287" s="20" t="str">
        <f>产品服务物料清单!C287</f>
        <v>K:在建工程类业务（ZI01/02)</v>
      </c>
      <c r="T287" s="21" t="str">
        <f>产品服务物料清单!F287</f>
        <v>11</v>
      </c>
      <c r="U287" s="20" t="str">
        <f>产品服务物料清单!E287</f>
        <v>商务辅助服务</v>
      </c>
      <c r="V287" s="22">
        <f>产品服务物料清单!H287</f>
        <v>2</v>
      </c>
      <c r="W287" s="20" t="str">
        <f>产品服务物料清单!G287</f>
        <v>经纪代理服务</v>
      </c>
      <c r="X287" s="20" t="str">
        <f>产品服务物料清单!I287</f>
        <v>01</v>
      </c>
      <c r="Y287" s="20" t="str">
        <f>产品服务物料清单!AQ287</f>
        <v>E:其他</v>
      </c>
      <c r="Z287" s="20" t="str">
        <f>产品服务物料清单!K287</f>
        <v>在建工程-招标代理</v>
      </c>
      <c r="AA287" s="24">
        <f>产品服务物料清单!Q287</f>
        <v>0.06</v>
      </c>
      <c r="AB287" s="83" t="str">
        <f>产品服务物料清单!R287</f>
        <v>其他</v>
      </c>
      <c r="AC287" s="83" t="str">
        <f>产品服务物料清单!S287</f>
        <v>不缴纳印花税</v>
      </c>
    </row>
    <row r="288" spans="1:29" ht="14.1" customHeight="1" x14ac:dyDescent="0.3">
      <c r="A288" s="83" t="str">
        <f>产品服务物料清单!J288</f>
        <v>DDL00001</v>
      </c>
      <c r="B288" s="24" t="str">
        <f>产品服务物料清单!L288</f>
        <v>PC</v>
      </c>
      <c r="C288" s="83">
        <f>产品服务物料清单!M288</f>
        <v>1</v>
      </c>
      <c r="D288" s="83" t="str">
        <f>产品服务物料清单!N288</f>
        <v>研发业务相关的各类税费。</v>
      </c>
      <c r="E288" s="123" t="str">
        <f>产品服务物料清单!O288</f>
        <v>L</v>
      </c>
      <c r="F288" s="24" t="str">
        <f>产品服务物料清单!P288</f>
        <v>J0</v>
      </c>
      <c r="G288" s="83" t="str">
        <f>产品服务物料清单!U288</f>
        <v>FW</v>
      </c>
      <c r="H288" s="123" t="str">
        <f>产品服务物料清单!V288</f>
        <v>5301001400</v>
      </c>
      <c r="I288" s="83" t="str">
        <f>产品服务物料清单!X288</f>
        <v>×</v>
      </c>
      <c r="J288" s="83" t="str">
        <f>产品服务物料清单!Y288</f>
        <v>×</v>
      </c>
      <c r="K288" s="83" t="str">
        <f>产品服务物料清单!Z288</f>
        <v>×</v>
      </c>
      <c r="L288" s="83" t="str">
        <f>产品服务物料清单!AA288</f>
        <v>×</v>
      </c>
      <c r="M288" s="24">
        <f>产品服务物料清单!AB288</f>
        <v>0</v>
      </c>
      <c r="N288" s="24">
        <f>产品服务物料清单!AC288</f>
        <v>0</v>
      </c>
      <c r="O288" s="83">
        <f>产品服务物料清单!AD288</f>
        <v>0</v>
      </c>
      <c r="P288" s="83">
        <f>产品服务物料清单!AE288</f>
        <v>0</v>
      </c>
      <c r="Q288" s="20" t="str">
        <f>产品服务物料清单!B288</f>
        <v>DD</v>
      </c>
      <c r="R288" s="20" t="str">
        <f>产品服务物料清单!A288</f>
        <v>服务采购合同</v>
      </c>
      <c r="S288" s="20" t="str">
        <f>产品服务物料清单!C288</f>
        <v>L:研发类业务(ZI03/ZY01-02)</v>
      </c>
      <c r="T288" s="21" t="str">
        <f>产品服务物料清单!F288</f>
        <v>00</v>
      </c>
      <c r="U288" s="20" t="str">
        <f>产品服务物料清单!E288</f>
        <v>增值税不相关服务</v>
      </c>
      <c r="V288" s="22" t="str">
        <f>产品服务物料清单!H288</f>
        <v>0</v>
      </c>
      <c r="W288" s="20">
        <f>产品服务物料清单!G288</f>
        <v>0</v>
      </c>
      <c r="X288" s="20" t="str">
        <f>产品服务物料清单!I288</f>
        <v>01</v>
      </c>
      <c r="Y288" s="20" t="str">
        <f>产品服务物料清单!AQ288</f>
        <v>E:其他</v>
      </c>
      <c r="Z288" s="20" t="str">
        <f>产品服务物料清单!K288</f>
        <v>研发订单-会费</v>
      </c>
      <c r="AA288" s="24">
        <f>产品服务物料清单!Q288</f>
        <v>0</v>
      </c>
      <c r="AB288" s="83" t="str">
        <f>产品服务物料清单!R288</f>
        <v>进项税</v>
      </c>
      <c r="AC288" s="123" t="str">
        <f>产品服务物料清单!S288</f>
        <v>不缴纳印花税</v>
      </c>
    </row>
    <row r="289" spans="1:29" ht="14.1" customHeight="1" x14ac:dyDescent="0.3">
      <c r="A289" s="83" t="str">
        <f>产品服务物料清单!J289</f>
        <v>DDL00002</v>
      </c>
      <c r="B289" s="24" t="str">
        <f>产品服务物料清单!L289</f>
        <v>PC</v>
      </c>
      <c r="C289" s="83">
        <f>产品服务物料清单!M289</f>
        <v>1</v>
      </c>
      <c r="D289" s="24" t="str">
        <f>产品服务物料清单!N289</f>
        <v>国家知识产权局收取的费用，包括申请费、年费、超项费、授权办登费、变更费等所有官方费用及其代办费。费用由研发订单承担。</v>
      </c>
      <c r="E289" s="123" t="str">
        <f>产品服务物料清单!O289</f>
        <v>L</v>
      </c>
      <c r="F289" s="24" t="str">
        <f>产品服务物料清单!P289</f>
        <v>J0</v>
      </c>
      <c r="G289" s="83" t="str">
        <f>产品服务物料清单!U289</f>
        <v>FW</v>
      </c>
      <c r="H289" s="123" t="str">
        <f>产品服务物料清单!V289</f>
        <v>5301001300</v>
      </c>
      <c r="I289" s="83" t="str">
        <f>产品服务物料清单!X289</f>
        <v>×</v>
      </c>
      <c r="J289" s="83" t="str">
        <f>产品服务物料清单!Y289</f>
        <v>×</v>
      </c>
      <c r="K289" s="83" t="str">
        <f>产品服务物料清单!Z289</f>
        <v>×</v>
      </c>
      <c r="L289" s="83" t="str">
        <f>产品服务物料清单!AA289</f>
        <v>×</v>
      </c>
      <c r="M289" s="24">
        <f>产品服务物料清单!AB289</f>
        <v>0</v>
      </c>
      <c r="N289" s="24">
        <f>产品服务物料清单!AC289</f>
        <v>0</v>
      </c>
      <c r="O289" s="83">
        <f>产品服务物料清单!AD289</f>
        <v>0</v>
      </c>
      <c r="P289" s="83">
        <f>产品服务物料清单!AE289</f>
        <v>0</v>
      </c>
      <c r="Q289" s="20" t="str">
        <f>产品服务物料清单!B289</f>
        <v>DD</v>
      </c>
      <c r="R289" s="20" t="str">
        <f>产品服务物料清单!A289</f>
        <v>服务采购合同</v>
      </c>
      <c r="S289" s="20" t="str">
        <f>产品服务物料清单!C289</f>
        <v>L:研发类业务(ZI03/ZY01-02)</v>
      </c>
      <c r="T289" s="21" t="str">
        <f>产品服务物料清单!F289</f>
        <v>00</v>
      </c>
      <c r="U289" s="20" t="str">
        <f>产品服务物料清单!E289</f>
        <v>增值税不相关服务</v>
      </c>
      <c r="V289" s="22" t="str">
        <f>产品服务物料清单!H289</f>
        <v>0</v>
      </c>
      <c r="W289" s="20">
        <f>产品服务物料清单!G289</f>
        <v>0</v>
      </c>
      <c r="X289" s="20" t="str">
        <f>产品服务物料清单!I289</f>
        <v>02</v>
      </c>
      <c r="Y289" s="20" t="str">
        <f>产品服务物料清单!AQ289</f>
        <v>B:专利类</v>
      </c>
      <c r="Z289" s="20" t="str">
        <f>产品服务物料清单!K289</f>
        <v>研发订单-知识产权官费</v>
      </c>
      <c r="AA289" s="24">
        <f>产品服务物料清单!Q289</f>
        <v>0</v>
      </c>
      <c r="AB289" s="83" t="str">
        <f>产品服务物料清单!R289</f>
        <v>进项税</v>
      </c>
      <c r="AC289" s="83" t="str">
        <f>产品服务物料清单!S289</f>
        <v>不缴纳印花税</v>
      </c>
    </row>
    <row r="290" spans="1:29" ht="14.1" customHeight="1" x14ac:dyDescent="0.3">
      <c r="A290" s="83" t="str">
        <f>产品服务物料清单!J290</f>
        <v>DDL00101</v>
      </c>
      <c r="B290" s="83" t="str">
        <f>产品服务物料清单!L290</f>
        <v>PC</v>
      </c>
      <c r="C290" s="83">
        <f>产品服务物料清单!M290</f>
        <v>1</v>
      </c>
      <c r="D290" s="83" t="str">
        <f>产品服务物料清单!N290</f>
        <v>委托加工生产研发用设备、工装、模具等的调试费。</v>
      </c>
      <c r="E290" s="123" t="str">
        <f>产品服务物料清单!O290</f>
        <v>L</v>
      </c>
      <c r="F290" s="83" t="str">
        <f>产品服务物料清单!P290</f>
        <v>D0</v>
      </c>
      <c r="G290" s="83" t="str">
        <f>产品服务物料清单!U290</f>
        <v>FW</v>
      </c>
      <c r="H290" s="123" t="str">
        <f>产品服务物料清单!V290</f>
        <v>5301000600</v>
      </c>
      <c r="I290" s="83" t="str">
        <f>产品服务物料清单!X290</f>
        <v>×</v>
      </c>
      <c r="J290" s="83" t="str">
        <f>产品服务物料清单!Y290</f>
        <v>×</v>
      </c>
      <c r="K290" s="83" t="str">
        <f>产品服务物料清单!Z290</f>
        <v>×</v>
      </c>
      <c r="L290" s="83" t="str">
        <f>产品服务物料清单!AA290</f>
        <v>×</v>
      </c>
      <c r="M290" s="24">
        <f>产品服务物料清单!AB290</f>
        <v>0</v>
      </c>
      <c r="N290" s="24">
        <f>产品服务物料清单!AC290</f>
        <v>0</v>
      </c>
      <c r="O290" s="83">
        <f>产品服务物料清单!AD290</f>
        <v>0</v>
      </c>
      <c r="P290" s="83">
        <f>产品服务物料清单!AE290</f>
        <v>0</v>
      </c>
      <c r="Q290" s="20" t="str">
        <f>产品服务物料清单!B290</f>
        <v>DD</v>
      </c>
      <c r="R290" s="20" t="str">
        <f>产品服务物料清单!A290</f>
        <v>服务采购合同</v>
      </c>
      <c r="S290" s="20" t="str">
        <f>产品服务物料清单!C290</f>
        <v>L:研发类业务(ZI03/ZY01-02)</v>
      </c>
      <c r="T290" s="21" t="str">
        <f>产品服务物料清单!F290</f>
        <v>00</v>
      </c>
      <c r="U290" s="20" t="str">
        <f>产品服务物料清单!E290</f>
        <v>其他服务</v>
      </c>
      <c r="V290" s="22">
        <f>产品服务物料清单!H290</f>
        <v>1</v>
      </c>
      <c r="W290" s="20" t="str">
        <f>产品服务物料清单!G290</f>
        <v>其他现代服务</v>
      </c>
      <c r="X290" s="20" t="str">
        <f>产品服务物料清单!I290</f>
        <v>01</v>
      </c>
      <c r="Y290" s="20" t="str">
        <f>产品服务物料清单!AQ290</f>
        <v>E:其他</v>
      </c>
      <c r="Z290" s="20" t="str">
        <f>产品服务物料清单!K290</f>
        <v>研发订单-设备调试费</v>
      </c>
      <c r="AA290" s="24">
        <f>产品服务物料清单!Q290</f>
        <v>0.06</v>
      </c>
      <c r="AB290" s="83" t="str">
        <f>产品服务物料清单!R290</f>
        <v>其他</v>
      </c>
      <c r="AC290" s="123" t="str">
        <f>产品服务物料清单!S290</f>
        <v>不缴纳印花税</v>
      </c>
    </row>
    <row r="291" spans="1:29" ht="14.1" customHeight="1" x14ac:dyDescent="0.3">
      <c r="A291" s="83" t="str">
        <f>产品服务物料清单!J291</f>
        <v>DDL01101</v>
      </c>
      <c r="B291" s="24" t="str">
        <f>产品服务物料清单!L291</f>
        <v>PC</v>
      </c>
      <c r="C291" s="83">
        <f>产品服务物料清单!M291</f>
        <v>1</v>
      </c>
      <c r="D291" s="24" t="str">
        <f>产品服务物料清单!N291</f>
        <v>用于中间实验、测试的材料或者产品发生的运输费</v>
      </c>
      <c r="E291" s="123" t="str">
        <f>产品服务物料清单!O291</f>
        <v>L</v>
      </c>
      <c r="F291" s="83" t="str">
        <f>产品服务物料清单!P291</f>
        <v>N1</v>
      </c>
      <c r="G291" s="83" t="str">
        <f>产品服务物料清单!U291</f>
        <v>YS</v>
      </c>
      <c r="H291" s="123" t="str">
        <f>产品服务物料清单!V291</f>
        <v>5301001000</v>
      </c>
      <c r="I291" s="83" t="str">
        <f>产品服务物料清单!X291</f>
        <v>×</v>
      </c>
      <c r="J291" s="83" t="str">
        <f>产品服务物料清单!Y291</f>
        <v>×</v>
      </c>
      <c r="K291" s="83" t="str">
        <f>产品服务物料清单!Z291</f>
        <v>×</v>
      </c>
      <c r="L291" s="83" t="str">
        <f>产品服务物料清单!AA291</f>
        <v>×</v>
      </c>
      <c r="M291" s="24" t="str">
        <f>产品服务物料清单!AB291</f>
        <v>备注栏内容：应将起运地、到达地、车种车号以及运输货物信息等内容填写在发票备注栏中</v>
      </c>
      <c r="N291" s="24">
        <f>产品服务物料清单!AC291</f>
        <v>0</v>
      </c>
      <c r="O291" s="83">
        <f>产品服务物料清单!AD291</f>
        <v>0</v>
      </c>
      <c r="P291" s="83">
        <f>产品服务物料清单!AE291</f>
        <v>0</v>
      </c>
      <c r="Q291" s="20" t="str">
        <f>产品服务物料清单!B291</f>
        <v>DD</v>
      </c>
      <c r="R291" s="20" t="str">
        <f>产品服务物料清单!A291</f>
        <v>服务采购合同</v>
      </c>
      <c r="S291" s="20" t="str">
        <f>产品服务物料清单!C291</f>
        <v>L:研发类业务(ZI03/ZY01-02)</v>
      </c>
      <c r="T291" s="21" t="str">
        <f>产品服务物料清单!F291</f>
        <v>01</v>
      </c>
      <c r="U291" s="20" t="str">
        <f>产品服务物料清单!E291</f>
        <v>交通运输服务</v>
      </c>
      <c r="V291" s="22">
        <f>产品服务物料清单!H291</f>
        <v>1</v>
      </c>
      <c r="W291" s="20" t="str">
        <f>产品服务物料清单!G291</f>
        <v>陆路运输服务</v>
      </c>
      <c r="X291" s="20" t="str">
        <f>产品服务物料清单!I291</f>
        <v>01</v>
      </c>
      <c r="Y291" s="20" t="str">
        <f>产品服务物料清单!AQ291</f>
        <v>E:其他</v>
      </c>
      <c r="Z291" s="20" t="str">
        <f>产品服务物料清单!K291</f>
        <v>研发订单-陆路运输-材料/叶片</v>
      </c>
      <c r="AA291" s="24">
        <f>产品服务物料清单!Q291</f>
        <v>0.09</v>
      </c>
      <c r="AB291" s="83" t="str">
        <f>产品服务物料清单!R291</f>
        <v>运输服务（进）</v>
      </c>
      <c r="AC291" s="83" t="str">
        <f>产品服务物料清单!S291</f>
        <v>货物运输合同</v>
      </c>
    </row>
    <row r="292" spans="1:29" ht="14.1" customHeight="1" x14ac:dyDescent="0.3">
      <c r="A292" s="83" t="str">
        <f>产品服务物料清单!J292</f>
        <v>DDL01102</v>
      </c>
      <c r="B292" s="83" t="str">
        <f>产品服务物料清单!L292</f>
        <v>PC</v>
      </c>
      <c r="C292" s="83">
        <f>产品服务物料清单!M292</f>
        <v>1</v>
      </c>
      <c r="D292" s="83" t="str">
        <f>产品服务物料清单!N292</f>
        <v>研发材料采购过程中发生的陆路运输费。</v>
      </c>
      <c r="E292" s="123" t="str">
        <f>产品服务物料清单!O292</f>
        <v>L</v>
      </c>
      <c r="F292" s="83" t="str">
        <f>产品服务物料清单!P292</f>
        <v>N1</v>
      </c>
      <c r="G292" s="83" t="str">
        <f>产品服务物料清单!U292</f>
        <v>YS</v>
      </c>
      <c r="H292" s="123" t="str">
        <f>产品服务物料清单!V292</f>
        <v>5301000300</v>
      </c>
      <c r="I292" s="83" t="str">
        <f>产品服务物料清单!X292</f>
        <v>×</v>
      </c>
      <c r="J292" s="83" t="str">
        <f>产品服务物料清单!Y292</f>
        <v>×</v>
      </c>
      <c r="K292" s="83" t="str">
        <f>产品服务物料清单!Z292</f>
        <v>×</v>
      </c>
      <c r="L292" s="83" t="str">
        <f>产品服务物料清单!AA292</f>
        <v>×</v>
      </c>
      <c r="M292" s="83" t="str">
        <f>产品服务物料清单!AB292</f>
        <v>备注栏内容：应将起运地、到达地、车种车号以及运输货物信息等内容填写在发票备注栏中</v>
      </c>
      <c r="N292" s="83">
        <f>产品服务物料清单!AC292</f>
        <v>0</v>
      </c>
      <c r="O292" s="83">
        <f>产品服务物料清单!AD292</f>
        <v>0</v>
      </c>
      <c r="P292" s="83">
        <f>产品服务物料清单!AE292</f>
        <v>0</v>
      </c>
      <c r="Q292" s="20" t="str">
        <f>产品服务物料清单!B292</f>
        <v>DD</v>
      </c>
      <c r="R292" s="20" t="str">
        <f>产品服务物料清单!A292</f>
        <v>服务采购合同</v>
      </c>
      <c r="S292" s="20" t="str">
        <f>产品服务物料清单!C292</f>
        <v>L:研发类业务(ZI03/ZY01-02)</v>
      </c>
      <c r="T292" s="21" t="str">
        <f>产品服务物料清单!F292</f>
        <v>01</v>
      </c>
      <c r="U292" s="20" t="str">
        <f>产品服务物料清单!E292</f>
        <v>交通运输服务</v>
      </c>
      <c r="V292" s="22">
        <f>产品服务物料清单!H292</f>
        <v>1</v>
      </c>
      <c r="W292" s="20" t="str">
        <f>产品服务物料清单!G292</f>
        <v>陆路运输服务</v>
      </c>
      <c r="X292" s="20" t="str">
        <f>产品服务物料清单!I292</f>
        <v>02</v>
      </c>
      <c r="Y292" s="20" t="str">
        <f>产品服务物料清单!AQ292</f>
        <v>E:其他</v>
      </c>
      <c r="Z292" s="20" t="str">
        <f>产品服务物料清单!K292</f>
        <v>研发订单-陆路运输-材料成本</v>
      </c>
      <c r="AA292" s="24">
        <f>产品服务物料清单!Q292</f>
        <v>0.09</v>
      </c>
      <c r="AB292" s="83" t="str">
        <f>产品服务物料清单!R292</f>
        <v>运输服务（进）</v>
      </c>
      <c r="AC292" s="123" t="str">
        <f>产品服务物料清单!S292</f>
        <v>货物运输合同</v>
      </c>
    </row>
    <row r="293" spans="1:29" ht="14.1" customHeight="1" x14ac:dyDescent="0.3">
      <c r="A293" s="83" t="str">
        <f>产品服务物料清单!J293</f>
        <v>DDL02501</v>
      </c>
      <c r="B293" s="24" t="str">
        <f>产品服务物料清单!L293</f>
        <v>PC</v>
      </c>
      <c r="C293" s="83">
        <f>产品服务物料清单!M293</f>
        <v>1</v>
      </c>
      <c r="D293" s="83" t="str">
        <f>产品服务物料清单!N293</f>
        <v>研发过程中发生的装卸、搬运费。</v>
      </c>
      <c r="E293" s="123" t="str">
        <f>产品服务物料清单!O293</f>
        <v>L</v>
      </c>
      <c r="F293" s="83" t="str">
        <f>产品服务物料清单!P293</f>
        <v>D0</v>
      </c>
      <c r="G293" s="83" t="str">
        <f>产品服务物料清单!U293</f>
        <v>FW</v>
      </c>
      <c r="H293" s="123" t="str">
        <f>产品服务物料清单!V293</f>
        <v>5301000600</v>
      </c>
      <c r="I293" s="83" t="str">
        <f>产品服务物料清单!X293</f>
        <v>×</v>
      </c>
      <c r="J293" s="83" t="str">
        <f>产品服务物料清单!Y293</f>
        <v>×</v>
      </c>
      <c r="K293" s="83" t="str">
        <f>产品服务物料清单!Z293</f>
        <v>×</v>
      </c>
      <c r="L293" s="83" t="str">
        <f>产品服务物料清单!AA293</f>
        <v>×</v>
      </c>
      <c r="M293" s="24">
        <f>产品服务物料清单!AB293</f>
        <v>0</v>
      </c>
      <c r="N293" s="24">
        <f>产品服务物料清单!AC293</f>
        <v>0</v>
      </c>
      <c r="O293" s="83">
        <f>产品服务物料清单!AD293</f>
        <v>0</v>
      </c>
      <c r="P293" s="83">
        <f>产品服务物料清单!AE293</f>
        <v>0</v>
      </c>
      <c r="Q293" s="20" t="str">
        <f>产品服务物料清单!B293</f>
        <v>DD</v>
      </c>
      <c r="R293" s="20" t="str">
        <f>产品服务物料清单!A293</f>
        <v>服务采购合同</v>
      </c>
      <c r="S293" s="20" t="str">
        <f>产品服务物料清单!C293</f>
        <v>L:研发类业务(ZI03/ZY01-02)</v>
      </c>
      <c r="T293" s="21" t="str">
        <f>产品服务物料清单!F293</f>
        <v>02</v>
      </c>
      <c r="U293" s="20" t="str">
        <f>产品服务物料清单!E293</f>
        <v>物流辅助服务</v>
      </c>
      <c r="V293" s="22">
        <f>产品服务物料清单!H293</f>
        <v>5</v>
      </c>
      <c r="W293" s="20" t="str">
        <f>产品服务物料清单!G293</f>
        <v>装卸搬运服务</v>
      </c>
      <c r="X293" s="20" t="str">
        <f>产品服务物料清单!I293</f>
        <v>01</v>
      </c>
      <c r="Y293" s="20" t="str">
        <f>产品服务物料清单!AQ293</f>
        <v>E:其他</v>
      </c>
      <c r="Z293" s="20" t="str">
        <f>产品服务物料清单!K293</f>
        <v>研发订单-装卸搬运</v>
      </c>
      <c r="AA293" s="24">
        <f>产品服务物料清单!Q293</f>
        <v>0.06</v>
      </c>
      <c r="AB293" s="83" t="str">
        <f>产品服务物料清单!R293</f>
        <v>其他</v>
      </c>
      <c r="AC293" s="123" t="str">
        <f>产品服务物料清单!S293</f>
        <v>不缴纳印花税</v>
      </c>
    </row>
    <row r="294" spans="1:29" ht="14.1" customHeight="1" x14ac:dyDescent="0.3">
      <c r="A294" s="83" t="str">
        <f>产品服务物料清单!J294</f>
        <v>DDL03201</v>
      </c>
      <c r="B294" s="24" t="str">
        <f>产品服务物料清单!L294</f>
        <v>PC</v>
      </c>
      <c r="C294" s="83">
        <f>产品服务物料清单!M294</f>
        <v>1</v>
      </c>
      <c r="D294" s="24" t="str">
        <f>产品服务物料清单!N294</f>
        <v>指在约定时间内将有形动产或者不动产转让他人使用且租赁物所有权不变更的业务活动。</v>
      </c>
      <c r="E294" s="123" t="str">
        <f>产品服务物料清单!O294</f>
        <v>L</v>
      </c>
      <c r="F294" s="83" t="str">
        <f>产品服务物料清单!P294</f>
        <v>M3</v>
      </c>
      <c r="G294" s="83" t="str">
        <f>产品服务物料清单!U294</f>
        <v>ZL</v>
      </c>
      <c r="H294" s="123" t="str">
        <f>产品服务物料清单!V294</f>
        <v>5301001900</v>
      </c>
      <c r="I294" s="83" t="str">
        <f>产品服务物料清单!X294</f>
        <v>×</v>
      </c>
      <c r="J294" s="83" t="str">
        <f>产品服务物料清单!Y294</f>
        <v>×</v>
      </c>
      <c r="K294" s="83" t="str">
        <f>产品服务物料清单!Z294</f>
        <v>×</v>
      </c>
      <c r="L294" s="83" t="str">
        <f>产品服务物料清单!AA294</f>
        <v>×</v>
      </c>
      <c r="M294" s="24">
        <f>产品服务物料清单!AB294</f>
        <v>0</v>
      </c>
      <c r="N294" s="24">
        <f>产品服务物料清单!AC294</f>
        <v>0</v>
      </c>
      <c r="O294" s="83">
        <f>产品服务物料清单!AD294</f>
        <v>0</v>
      </c>
      <c r="P294" s="83">
        <f>产品服务物料清单!AE294</f>
        <v>0</v>
      </c>
      <c r="Q294" s="20" t="str">
        <f>产品服务物料清单!B294</f>
        <v>DD</v>
      </c>
      <c r="R294" s="20" t="str">
        <f>产品服务物料清单!A294</f>
        <v>服务采购合同</v>
      </c>
      <c r="S294" s="20" t="str">
        <f>产品服务物料清单!C294</f>
        <v>L:研发类业务(ZI03/ZY01-02)</v>
      </c>
      <c r="T294" s="21" t="str">
        <f>产品服务物料清单!F294</f>
        <v>03</v>
      </c>
      <c r="U294" s="20" t="str">
        <f>产品服务物料清单!E294</f>
        <v>租赁服务</v>
      </c>
      <c r="V294" s="22">
        <f>产品服务物料清单!H294</f>
        <v>2</v>
      </c>
      <c r="W294" s="20" t="str">
        <f>产品服务物料清单!G294</f>
        <v>经营租赁服务</v>
      </c>
      <c r="X294" s="20" t="str">
        <f>产品服务物料清单!I294</f>
        <v>01</v>
      </c>
      <c r="Y294" s="20" t="str">
        <f>产品服务物料清单!AQ294</f>
        <v>E:研发设备</v>
      </c>
      <c r="Z294" s="20" t="str">
        <f>产品服务物料清单!K294</f>
        <v>研发订单-动产租赁-生产设备</v>
      </c>
      <c r="AA294" s="24">
        <f>产品服务物料清单!Q294</f>
        <v>0.13</v>
      </c>
      <c r="AB294" s="83" t="str">
        <f>产品服务物料清单!R294</f>
        <v>有形动产租赁（进）</v>
      </c>
      <c r="AC294" s="83" t="str">
        <f>产品服务物料清单!S294</f>
        <v>财产租赁合同</v>
      </c>
    </row>
    <row r="295" spans="1:29" ht="14.1" customHeight="1" x14ac:dyDescent="0.3">
      <c r="A295" s="83" t="str">
        <f>产品服务物料清单!J295</f>
        <v>DDL03202</v>
      </c>
      <c r="B295" s="24" t="str">
        <f>产品服务物料清单!L295</f>
        <v>PC</v>
      </c>
      <c r="C295" s="83">
        <f>产品服务物料清单!M295</f>
        <v>1</v>
      </c>
      <c r="D295" s="24" t="str">
        <f>产品服务物料清单!N295</f>
        <v>研发用设备租赁业务。</v>
      </c>
      <c r="E295" s="123" t="str">
        <f>产品服务物料清单!O295</f>
        <v>L</v>
      </c>
      <c r="F295" s="83" t="str">
        <f>产品服务物料清单!P295</f>
        <v>M3</v>
      </c>
      <c r="G295" s="83" t="str">
        <f>产品服务物料清单!U295</f>
        <v>ZL</v>
      </c>
      <c r="H295" s="123" t="str">
        <f>产品服务物料清单!V295</f>
        <v>5301001900</v>
      </c>
      <c r="I295" s="83" t="str">
        <f>产品服务物料清单!X295</f>
        <v>×</v>
      </c>
      <c r="J295" s="83" t="str">
        <f>产品服务物料清单!Y295</f>
        <v>×</v>
      </c>
      <c r="K295" s="83" t="str">
        <f>产品服务物料清单!Z295</f>
        <v>×</v>
      </c>
      <c r="L295" s="83" t="str">
        <f>产品服务物料清单!AA295</f>
        <v>×</v>
      </c>
      <c r="M295" s="83">
        <f>产品服务物料清单!AB295</f>
        <v>0</v>
      </c>
      <c r="N295" s="83">
        <f>产品服务物料清单!AC295</f>
        <v>0</v>
      </c>
      <c r="O295" s="83">
        <f>产品服务物料清单!AD295</f>
        <v>0</v>
      </c>
      <c r="P295" s="83">
        <f>产品服务物料清单!AE295</f>
        <v>0</v>
      </c>
      <c r="Q295" s="20" t="str">
        <f>产品服务物料清单!B295</f>
        <v>DD</v>
      </c>
      <c r="R295" s="20" t="str">
        <f>产品服务物料清单!A295</f>
        <v>服务采购合同</v>
      </c>
      <c r="S295" s="20" t="str">
        <f>产品服务物料清单!C295</f>
        <v>L:研发类业务(ZI03/ZY01-02)</v>
      </c>
      <c r="T295" s="21" t="str">
        <f>产品服务物料清单!F295</f>
        <v>03</v>
      </c>
      <c r="U295" s="20" t="str">
        <f>产品服务物料清单!E295</f>
        <v>租赁服务</v>
      </c>
      <c r="V295" s="22">
        <f>产品服务物料清单!H295</f>
        <v>2</v>
      </c>
      <c r="W295" s="20" t="str">
        <f>产品服务物料清单!G295</f>
        <v>经营租赁服务</v>
      </c>
      <c r="X295" s="20" t="str">
        <f>产品服务物料清单!I295</f>
        <v>02</v>
      </c>
      <c r="Y295" s="20" t="str">
        <f>产品服务物料清单!AQ295</f>
        <v>E:研发设备</v>
      </c>
      <c r="Z295" s="20" t="str">
        <f>产品服务物料清单!K295</f>
        <v>研发订单-动产租赁-研发设备</v>
      </c>
      <c r="AA295" s="24">
        <f>产品服务物料清单!Q295</f>
        <v>0.13</v>
      </c>
      <c r="AB295" s="83" t="str">
        <f>产品服务物料清单!R295</f>
        <v>有形动产租赁（进）</v>
      </c>
      <c r="AC295" s="83" t="str">
        <f>产品服务物料清单!S295</f>
        <v>财产租赁合同</v>
      </c>
    </row>
    <row r="296" spans="1:29" ht="14.1" customHeight="1" x14ac:dyDescent="0.3">
      <c r="A296" s="83" t="str">
        <f>产品服务物料清单!J296</f>
        <v>DDL03203</v>
      </c>
      <c r="B296" s="24" t="str">
        <f>产品服务物料清单!L296</f>
        <v>PC</v>
      </c>
      <c r="C296" s="83">
        <f>产品服务物料清单!M296</f>
        <v>1</v>
      </c>
      <c r="D296" s="24" t="str">
        <f>产品服务物料清单!N296</f>
        <v>研发业务期间租用车辆，不含司机。</v>
      </c>
      <c r="E296" s="123" t="str">
        <f>产品服务物料清单!O296</f>
        <v>L</v>
      </c>
      <c r="F296" s="83" t="str">
        <f>产品服务物料清单!P296</f>
        <v>M3</v>
      </c>
      <c r="G296" s="83" t="str">
        <f>产品服务物料清单!U296</f>
        <v>ZL</v>
      </c>
      <c r="H296" s="123" t="str">
        <f>产品服务物料清单!V296</f>
        <v>5301001000</v>
      </c>
      <c r="I296" s="83" t="str">
        <f>产品服务物料清单!X296</f>
        <v>×</v>
      </c>
      <c r="J296" s="83" t="str">
        <f>产品服务物料清单!Y296</f>
        <v>×</v>
      </c>
      <c r="K296" s="83" t="str">
        <f>产品服务物料清单!Z296</f>
        <v>×</v>
      </c>
      <c r="L296" s="83" t="str">
        <f>产品服务物料清单!AA296</f>
        <v>×</v>
      </c>
      <c r="M296" s="24">
        <f>产品服务物料清单!AB296</f>
        <v>0</v>
      </c>
      <c r="N296" s="24">
        <f>产品服务物料清单!AC296</f>
        <v>0</v>
      </c>
      <c r="O296" s="83">
        <f>产品服务物料清单!AD296</f>
        <v>0</v>
      </c>
      <c r="P296" s="83">
        <f>产品服务物料清单!AE296</f>
        <v>0</v>
      </c>
      <c r="Q296" s="20" t="str">
        <f>产品服务物料清单!B296</f>
        <v>DD</v>
      </c>
      <c r="R296" s="20" t="str">
        <f>产品服务物料清单!A296</f>
        <v>服务采购合同</v>
      </c>
      <c r="S296" s="20" t="str">
        <f>产品服务物料清单!C296</f>
        <v>L:研发类业务(ZI03/ZY01-02)</v>
      </c>
      <c r="T296" s="21" t="str">
        <f>产品服务物料清单!F296</f>
        <v>03</v>
      </c>
      <c r="U296" s="20" t="str">
        <f>产品服务物料清单!E296</f>
        <v>租赁服务</v>
      </c>
      <c r="V296" s="22">
        <f>产品服务物料清单!H296</f>
        <v>2</v>
      </c>
      <c r="W296" s="20" t="str">
        <f>产品服务物料清单!G296</f>
        <v>经营租赁服务</v>
      </c>
      <c r="X296" s="20" t="str">
        <f>产品服务物料清单!I296</f>
        <v>03</v>
      </c>
      <c r="Y296" s="20" t="str">
        <f>产品服务物料清单!AQ296</f>
        <v>E:其他</v>
      </c>
      <c r="Z296" s="20" t="str">
        <f>产品服务物料清单!K296</f>
        <v>研发订单-动产租赁-租车（不含司机）</v>
      </c>
      <c r="AA296" s="24">
        <f>产品服务物料清单!Q296</f>
        <v>0.13</v>
      </c>
      <c r="AB296" s="83" t="str">
        <f>产品服务物料清单!R296</f>
        <v>有形动产租赁（进）</v>
      </c>
      <c r="AC296" s="83" t="str">
        <f>产品服务物料清单!S296</f>
        <v>财产租赁合同</v>
      </c>
    </row>
    <row r="297" spans="1:29" ht="14.1" customHeight="1" x14ac:dyDescent="0.3">
      <c r="A297" s="83" t="str">
        <f>产品服务物料清单!J297</f>
        <v>DDL07101</v>
      </c>
      <c r="B297" s="24" t="str">
        <f>产品服务物料清单!L297</f>
        <v>PC</v>
      </c>
      <c r="C297" s="83">
        <f>产品服务物料清单!M297</f>
        <v>1</v>
      </c>
      <c r="D297" s="24" t="str">
        <f>产品服务物料清单!N297</f>
        <v>指委托外部就新技术、新产品、新工艺或者新材料及其系统进行研究与试验开发的业务活动。</v>
      </c>
      <c r="E297" s="123" t="str">
        <f>产品服务物料清单!O297</f>
        <v>L</v>
      </c>
      <c r="F297" s="83" t="str">
        <f>产品服务物料清单!P297</f>
        <v>D0</v>
      </c>
      <c r="G297" s="83" t="str">
        <f>产品服务物料清单!U297</f>
        <v>JS</v>
      </c>
      <c r="H297" s="123" t="str">
        <f>产品服务物料清单!V297</f>
        <v>5301000700</v>
      </c>
      <c r="I297" s="83" t="str">
        <f>产品服务物料清单!X297</f>
        <v>×</v>
      </c>
      <c r="J297" s="83" t="str">
        <f>产品服务物料清单!Y297</f>
        <v>×</v>
      </c>
      <c r="K297" s="83" t="str">
        <f>产品服务物料清单!Z297</f>
        <v>×</v>
      </c>
      <c r="L297" s="83" t="str">
        <f>产品服务物料清单!AA297</f>
        <v>×</v>
      </c>
      <c r="M297" s="24">
        <f>产品服务物料清单!AB297</f>
        <v>0</v>
      </c>
      <c r="N297" s="24">
        <f>产品服务物料清单!AC297</f>
        <v>0</v>
      </c>
      <c r="O297" s="83">
        <f>产品服务物料清单!AD297</f>
        <v>0</v>
      </c>
      <c r="P297" s="83">
        <f>产品服务物料清单!AE297</f>
        <v>0</v>
      </c>
      <c r="Q297" s="20" t="str">
        <f>产品服务物料清单!B297</f>
        <v>DD</v>
      </c>
      <c r="R297" s="20" t="str">
        <f>产品服务物料清单!A297</f>
        <v>服务采购合同</v>
      </c>
      <c r="S297" s="20" t="str">
        <f>产品服务物料清单!C297</f>
        <v>L:研发类业务(ZI03/ZY01-02)</v>
      </c>
      <c r="T297" s="21" t="str">
        <f>产品服务物料清单!F297</f>
        <v>07</v>
      </c>
      <c r="U297" s="20" t="str">
        <f>产品服务物料清单!E297</f>
        <v>研发和技术服务</v>
      </c>
      <c r="V297" s="22">
        <f>产品服务物料清单!H297</f>
        <v>1</v>
      </c>
      <c r="W297" s="20" t="str">
        <f>产品服务物料清单!G297</f>
        <v>研发服务</v>
      </c>
      <c r="X297" s="20" t="str">
        <f>产品服务物料清单!I297</f>
        <v>01</v>
      </c>
      <c r="Y297" s="20" t="str">
        <f>产品服务物料清单!AQ297</f>
        <v>E:其他</v>
      </c>
      <c r="Z297" s="20" t="str">
        <f>产品服务物料清单!K297</f>
        <v>研发订单-委托技术开发</v>
      </c>
      <c r="AA297" s="24">
        <f>产品服务物料清单!Q297</f>
        <v>0.06</v>
      </c>
      <c r="AB297" s="83" t="str">
        <f>产品服务物料清单!R297</f>
        <v>其他</v>
      </c>
      <c r="AC297" s="83" t="str">
        <f>产品服务物料清单!S297</f>
        <v>技术合同</v>
      </c>
    </row>
    <row r="298" spans="1:29" ht="14.1" customHeight="1" x14ac:dyDescent="0.3">
      <c r="A298" s="83" t="str">
        <f>产品服务物料清单!J298</f>
        <v>DDL07401</v>
      </c>
      <c r="B298" s="24" t="str">
        <f>产品服务物料清单!L298</f>
        <v>PC</v>
      </c>
      <c r="C298" s="83">
        <f>产品服务物料清单!M298</f>
        <v>1</v>
      </c>
      <c r="D298" s="24" t="str">
        <f>产品服务物料清单!N298</f>
        <v>与研发项目相关的、对特定技术项目提供可行性论证、经济技术预测、专题调查、分析评价等咨询报告。</v>
      </c>
      <c r="E298" s="123" t="str">
        <f>产品服务物料清单!O298</f>
        <v>L</v>
      </c>
      <c r="F298" s="83" t="str">
        <f>产品服务物料清单!P298</f>
        <v>D0</v>
      </c>
      <c r="G298" s="83" t="str">
        <f>产品服务物料清单!U298</f>
        <v>JS</v>
      </c>
      <c r="H298" s="123" t="str">
        <f>产品服务物料清单!V298</f>
        <v>5301001600</v>
      </c>
      <c r="I298" s="83" t="str">
        <f>产品服务物料清单!X298</f>
        <v>×</v>
      </c>
      <c r="J298" s="83" t="str">
        <f>产品服务物料清单!Y298</f>
        <v>×</v>
      </c>
      <c r="K298" s="83" t="str">
        <f>产品服务物料清单!Z298</f>
        <v>×</v>
      </c>
      <c r="L298" s="83" t="str">
        <f>产品服务物料清单!AA298</f>
        <v>×</v>
      </c>
      <c r="M298" s="24">
        <f>产品服务物料清单!AB298</f>
        <v>0</v>
      </c>
      <c r="N298" s="24">
        <f>产品服务物料清单!AC298</f>
        <v>0</v>
      </c>
      <c r="O298" s="83">
        <f>产品服务物料清单!AD298</f>
        <v>0</v>
      </c>
      <c r="P298" s="83">
        <f>产品服务物料清单!AE298</f>
        <v>0</v>
      </c>
      <c r="Q298" s="20" t="str">
        <f>产品服务物料清单!B298</f>
        <v>DD</v>
      </c>
      <c r="R298" s="20" t="str">
        <f>产品服务物料清单!A298</f>
        <v>服务采购合同</v>
      </c>
      <c r="S298" s="20" t="str">
        <f>产品服务物料清单!C298</f>
        <v>L:研发类业务(ZI03/ZY01-02)</v>
      </c>
      <c r="T298" s="21" t="str">
        <f>产品服务物料清单!F298</f>
        <v>07</v>
      </c>
      <c r="U298" s="20" t="str">
        <f>产品服务物料清单!E298</f>
        <v>研发和技术服务</v>
      </c>
      <c r="V298" s="22">
        <f>产品服务物料清单!H298</f>
        <v>4</v>
      </c>
      <c r="W298" s="20" t="str">
        <f>产品服务物料清单!G298</f>
        <v>专业技术服务</v>
      </c>
      <c r="X298" s="20" t="str">
        <f>产品服务物料清单!I298</f>
        <v>01</v>
      </c>
      <c r="Y298" s="20" t="str">
        <f>产品服务物料清单!AQ298</f>
        <v>E:其他</v>
      </c>
      <c r="Z298" s="20" t="str">
        <f>产品服务物料清单!K298</f>
        <v>研发订单-技术咨询服务</v>
      </c>
      <c r="AA298" s="24">
        <f>产品服务物料清单!Q298</f>
        <v>0.06</v>
      </c>
      <c r="AB298" s="83" t="str">
        <f>产品服务物料清单!R298</f>
        <v>其他</v>
      </c>
      <c r="AC298" s="83" t="str">
        <f>产品服务物料清单!S298</f>
        <v>技术合同</v>
      </c>
    </row>
    <row r="299" spans="1:29" ht="14.1" customHeight="1" x14ac:dyDescent="0.3">
      <c r="A299" s="83" t="str">
        <f>产品服务物料清单!J299</f>
        <v>DDL07402</v>
      </c>
      <c r="B299" s="24" t="str">
        <f>产品服务物料清单!L299</f>
        <v>PC</v>
      </c>
      <c r="C299" s="83">
        <f>产品服务物料清单!M299</f>
        <v>1</v>
      </c>
      <c r="D299" s="24" t="str">
        <f>产品服务物料清单!N299</f>
        <v>研发生产产生的固体废弃物处理业务。</v>
      </c>
      <c r="E299" s="123" t="str">
        <f>产品服务物料清单!O299</f>
        <v>L</v>
      </c>
      <c r="F299" s="83" t="str">
        <f>产品服务物料清单!P299</f>
        <v>D0</v>
      </c>
      <c r="G299" s="83" t="str">
        <f>产品服务物料清单!U299</f>
        <v>JS</v>
      </c>
      <c r="H299" s="123" t="str">
        <f>产品服务物料清单!V299</f>
        <v>5301000600</v>
      </c>
      <c r="I299" s="83" t="str">
        <f>产品服务物料清单!X299</f>
        <v>×</v>
      </c>
      <c r="J299" s="83" t="str">
        <f>产品服务物料清单!Y299</f>
        <v>×</v>
      </c>
      <c r="K299" s="83" t="str">
        <f>产品服务物料清单!Z299</f>
        <v>×</v>
      </c>
      <c r="L299" s="83" t="str">
        <f>产品服务物料清单!AA299</f>
        <v>×</v>
      </c>
      <c r="M299" s="24">
        <f>产品服务物料清单!AB299</f>
        <v>0</v>
      </c>
      <c r="N299" s="24" t="str">
        <f>产品服务物料清单!AC299</f>
        <v>费用结算单</v>
      </c>
      <c r="O299" s="83">
        <f>产品服务物料清单!AD299</f>
        <v>0</v>
      </c>
      <c r="P299" s="83">
        <f>产品服务物料清单!AE299</f>
        <v>0</v>
      </c>
      <c r="Q299" s="20" t="str">
        <f>产品服务物料清单!B299</f>
        <v>DD</v>
      </c>
      <c r="R299" s="20" t="str">
        <f>产品服务物料清单!A299</f>
        <v>服务采购合同</v>
      </c>
      <c r="S299" s="20" t="str">
        <f>产品服务物料清单!C299</f>
        <v>L:研发类业务(ZI03/ZY01-02)</v>
      </c>
      <c r="T299" s="21" t="str">
        <f>产品服务物料清单!F299</f>
        <v>07</v>
      </c>
      <c r="U299" s="20" t="str">
        <f>产品服务物料清单!E299</f>
        <v>研发和技术服务</v>
      </c>
      <c r="V299" s="22">
        <f>产品服务物料清单!H299</f>
        <v>4</v>
      </c>
      <c r="W299" s="20" t="str">
        <f>产品服务物料清单!G299</f>
        <v>专业技术服务</v>
      </c>
      <c r="X299" s="20" t="str">
        <f>产品服务物料清单!I299</f>
        <v>02</v>
      </c>
      <c r="Y299" s="20" t="str">
        <f>产品服务物料清单!AQ299</f>
        <v>E:其他</v>
      </c>
      <c r="Z299" s="20" t="str">
        <f>产品服务物料清单!K299</f>
        <v>研发订单-固废处理</v>
      </c>
      <c r="AA299" s="24">
        <f>产品服务物料清单!Q299</f>
        <v>0.06</v>
      </c>
      <c r="AB299" s="83" t="str">
        <f>产品服务物料清单!R299</f>
        <v>其他</v>
      </c>
      <c r="AC299" s="83" t="str">
        <f>产品服务物料清单!S299</f>
        <v>技术合同</v>
      </c>
    </row>
    <row r="300" spans="1:29" ht="14.1" customHeight="1" x14ac:dyDescent="0.3">
      <c r="A300" s="83" t="str">
        <f>产品服务物料清单!J300</f>
        <v>DDL07403</v>
      </c>
      <c r="B300" s="24" t="str">
        <f>产品服务物料清单!L300</f>
        <v>PC</v>
      </c>
      <c r="C300" s="83">
        <f>产品服务物料清单!M300</f>
        <v>1</v>
      </c>
      <c r="D300" s="24" t="str">
        <f>产品服务物料清单!N300</f>
        <v>与研发项目有关的设计服务。</v>
      </c>
      <c r="E300" s="123" t="str">
        <f>产品服务物料清单!O300</f>
        <v>L</v>
      </c>
      <c r="F300" s="83" t="str">
        <f>产品服务物料清单!P300</f>
        <v>D0</v>
      </c>
      <c r="G300" s="83" t="str">
        <f>产品服务物料清单!U300</f>
        <v>JS</v>
      </c>
      <c r="H300" s="123" t="str">
        <f>产品服务物料清单!V300</f>
        <v>5301000400</v>
      </c>
      <c r="I300" s="83" t="str">
        <f>产品服务物料清单!X300</f>
        <v>×</v>
      </c>
      <c r="J300" s="83" t="str">
        <f>产品服务物料清单!Y300</f>
        <v>×</v>
      </c>
      <c r="K300" s="83" t="str">
        <f>产品服务物料清单!Z300</f>
        <v>×</v>
      </c>
      <c r="L300" s="83" t="str">
        <f>产品服务物料清单!AA300</f>
        <v>×</v>
      </c>
      <c r="M300" s="24">
        <f>产品服务物料清单!AB300</f>
        <v>0</v>
      </c>
      <c r="N300" s="24">
        <f>产品服务物料清单!AC300</f>
        <v>0</v>
      </c>
      <c r="O300" s="83">
        <f>产品服务物料清单!AD300</f>
        <v>0</v>
      </c>
      <c r="P300" s="83">
        <f>产品服务物料清单!AE300</f>
        <v>0</v>
      </c>
      <c r="Q300" s="20" t="str">
        <f>产品服务物料清单!B300</f>
        <v>DD</v>
      </c>
      <c r="R300" s="20" t="str">
        <f>产品服务物料清单!A300</f>
        <v>服务采购合同</v>
      </c>
      <c r="S300" s="20" t="str">
        <f>产品服务物料清单!C300</f>
        <v>L:研发类业务(ZI03/ZY01-02)</v>
      </c>
      <c r="T300" s="21" t="str">
        <f>产品服务物料清单!F300</f>
        <v>07</v>
      </c>
      <c r="U300" s="20" t="str">
        <f>产品服务物料清单!E300</f>
        <v>研发和技术服务</v>
      </c>
      <c r="V300" s="22">
        <f>产品服务物料清单!H300</f>
        <v>4</v>
      </c>
      <c r="W300" s="20" t="str">
        <f>产品服务物料清单!G300</f>
        <v>专业技术服务</v>
      </c>
      <c r="X300" s="20" t="str">
        <f>产品服务物料清单!I300</f>
        <v>03</v>
      </c>
      <c r="Y300" s="20" t="str">
        <f>产品服务物料清单!AQ300</f>
        <v>E:其他</v>
      </c>
      <c r="Z300" s="20" t="str">
        <f>产品服务物料清单!K300</f>
        <v>研发订单-研发设计</v>
      </c>
      <c r="AA300" s="24">
        <f>产品服务物料清单!Q300</f>
        <v>0.06</v>
      </c>
      <c r="AB300" s="83" t="str">
        <f>产品服务物料清单!R300</f>
        <v>其他</v>
      </c>
      <c r="AC300" s="83" t="str">
        <f>产品服务物料清单!S300</f>
        <v>技术合同</v>
      </c>
    </row>
    <row r="301" spans="1:29" ht="14.1" customHeight="1" x14ac:dyDescent="0.3">
      <c r="A301" s="83" t="str">
        <f>产品服务物料清单!J301</f>
        <v>DDL07404</v>
      </c>
      <c r="B301" s="24" t="str">
        <f>产品服务物料清单!L301</f>
        <v>PC</v>
      </c>
      <c r="C301" s="83">
        <f>产品服务物料清单!M301</f>
        <v>1</v>
      </c>
      <c r="D301" s="24" t="str">
        <f>产品服务物料清单!N301</f>
        <v>叶片静力测试、疲劳测试，材料的性能测试等。</v>
      </c>
      <c r="E301" s="123" t="str">
        <f>产品服务物料清单!O301</f>
        <v>L</v>
      </c>
      <c r="F301" s="83" t="str">
        <f>产品服务物料清单!P301</f>
        <v>D0</v>
      </c>
      <c r="G301" s="83" t="str">
        <f>产品服务物料清单!U301</f>
        <v>JS</v>
      </c>
      <c r="H301" s="123" t="str">
        <f>产品服务物料清单!V301</f>
        <v>5301000600</v>
      </c>
      <c r="I301" s="83" t="str">
        <f>产品服务物料清单!X301</f>
        <v>×</v>
      </c>
      <c r="J301" s="83" t="str">
        <f>产品服务物料清单!Y301</f>
        <v>×</v>
      </c>
      <c r="K301" s="83" t="str">
        <f>产品服务物料清单!Z301</f>
        <v>×</v>
      </c>
      <c r="L301" s="83" t="str">
        <f>产品服务物料清单!AA301</f>
        <v>×</v>
      </c>
      <c r="M301" s="24">
        <f>产品服务物料清单!AB301</f>
        <v>0</v>
      </c>
      <c r="N301" s="24">
        <f>产品服务物料清单!AC301</f>
        <v>0</v>
      </c>
      <c r="O301" s="83">
        <f>产品服务物料清单!AD301</f>
        <v>0</v>
      </c>
      <c r="P301" s="83">
        <f>产品服务物料清单!AE301</f>
        <v>0</v>
      </c>
      <c r="Q301" s="20" t="str">
        <f>产品服务物料清单!B301</f>
        <v>DD</v>
      </c>
      <c r="R301" s="20" t="str">
        <f>产品服务物料清单!A301</f>
        <v>服务采购合同</v>
      </c>
      <c r="S301" s="20" t="str">
        <f>产品服务物料清单!C301</f>
        <v>L:研发类业务(ZI03/ZY01-02)</v>
      </c>
      <c r="T301" s="21" t="str">
        <f>产品服务物料清单!F301</f>
        <v>07</v>
      </c>
      <c r="U301" s="20" t="str">
        <f>产品服务物料清单!E301</f>
        <v>研发和技术服务</v>
      </c>
      <c r="V301" s="22">
        <f>产品服务物料清单!H301</f>
        <v>4</v>
      </c>
      <c r="W301" s="20" t="str">
        <f>产品服务物料清单!G301</f>
        <v>专业技术服务</v>
      </c>
      <c r="X301" s="20" t="str">
        <f>产品服务物料清单!I301</f>
        <v>04</v>
      </c>
      <c r="Y301" s="20" t="str">
        <f>产品服务物料清单!AQ301</f>
        <v>E:其他</v>
      </c>
      <c r="Z301" s="20" t="str">
        <f>产品服务物料清单!K301</f>
        <v>研发订单-研发测试</v>
      </c>
      <c r="AA301" s="24">
        <f>产品服务物料清单!Q301</f>
        <v>0.06</v>
      </c>
      <c r="AB301" s="83" t="str">
        <f>产品服务物料清单!R301</f>
        <v>其他</v>
      </c>
      <c r="AC301" s="83" t="str">
        <f>产品服务物料清单!S301</f>
        <v>技术合同</v>
      </c>
    </row>
    <row r="302" spans="1:29" ht="14.1" customHeight="1" x14ac:dyDescent="0.3">
      <c r="A302" s="83" t="str">
        <f>产品服务物料清单!J302</f>
        <v>DDL09101</v>
      </c>
      <c r="B302" s="24" t="str">
        <f>产品服务物料清单!L302</f>
        <v>PC</v>
      </c>
      <c r="C302" s="83">
        <f>产品服务物料清单!M302</f>
        <v>1</v>
      </c>
      <c r="D302" s="83" t="str">
        <f>产品服务物料清单!N302</f>
        <v>研发类项目相关的各类文件打印、装订。</v>
      </c>
      <c r="E302" s="123" t="str">
        <f>产品服务物料清单!O302</f>
        <v>L</v>
      </c>
      <c r="F302" s="83" t="str">
        <f>产品服务物料清单!P302</f>
        <v>D0</v>
      </c>
      <c r="G302" s="83" t="str">
        <f>产品服务物料清单!U302</f>
        <v>FW</v>
      </c>
      <c r="H302" s="123" t="str">
        <f>产品服务物料清单!V302</f>
        <v>5301001400</v>
      </c>
      <c r="I302" s="83" t="str">
        <f>产品服务物料清单!X302</f>
        <v>×</v>
      </c>
      <c r="J302" s="83" t="str">
        <f>产品服务物料清单!Y302</f>
        <v>×</v>
      </c>
      <c r="K302" s="83" t="str">
        <f>产品服务物料清单!Z302</f>
        <v>×</v>
      </c>
      <c r="L302" s="83" t="str">
        <f>产品服务物料清单!AA302</f>
        <v>×</v>
      </c>
      <c r="M302" s="24">
        <f>产品服务物料清单!AB302</f>
        <v>0</v>
      </c>
      <c r="N302" s="24">
        <f>产品服务物料清单!AC302</f>
        <v>0</v>
      </c>
      <c r="O302" s="83">
        <f>产品服务物料清单!AD302</f>
        <v>0</v>
      </c>
      <c r="P302" s="83">
        <f>产品服务物料清单!AE302</f>
        <v>0</v>
      </c>
      <c r="Q302" s="20" t="str">
        <f>产品服务物料清单!B302</f>
        <v>DD</v>
      </c>
      <c r="R302" s="20" t="str">
        <f>产品服务物料清单!A302</f>
        <v>服务采购合同</v>
      </c>
      <c r="S302" s="20" t="str">
        <f>产品服务物料清单!C302</f>
        <v>L:研发类业务(ZI03/ZY01-02)</v>
      </c>
      <c r="T302" s="21" t="str">
        <f>产品服务物料清单!F302</f>
        <v>09</v>
      </c>
      <c r="U302" s="20" t="str">
        <f>产品服务物料清单!E302</f>
        <v>文化创意服务</v>
      </c>
      <c r="V302" s="22">
        <f>产品服务物料清单!H302</f>
        <v>1</v>
      </c>
      <c r="W302" s="20" t="str">
        <f>产品服务物料清单!G302</f>
        <v>设计服务</v>
      </c>
      <c r="X302" s="20" t="str">
        <f>产品服务物料清单!I302</f>
        <v>01</v>
      </c>
      <c r="Y302" s="20" t="str">
        <f>产品服务物料清单!AQ302</f>
        <v>E:其他</v>
      </c>
      <c r="Z302" s="20" t="str">
        <f>产品服务物料清单!K302</f>
        <v>研发订单-资料装订</v>
      </c>
      <c r="AA302" s="24">
        <f>产品服务物料清单!Q302</f>
        <v>0.06</v>
      </c>
      <c r="AB302" s="83" t="str">
        <f>产品服务物料清单!R302</f>
        <v>其他</v>
      </c>
      <c r="AC302" s="83" t="str">
        <f>产品服务物料清单!S302</f>
        <v>不缴纳印花税</v>
      </c>
    </row>
    <row r="303" spans="1:29" ht="14.1" customHeight="1" x14ac:dyDescent="0.3">
      <c r="A303" s="83" t="str">
        <f>产品服务物料清单!J303</f>
        <v>DDL09401</v>
      </c>
      <c r="B303" s="24" t="str">
        <f>产品服务物料清单!L303</f>
        <v>PC</v>
      </c>
      <c r="C303" s="83">
        <f>产品服务物料清单!M303</f>
        <v>1</v>
      </c>
      <c r="D303" s="24" t="str">
        <f>产品服务物料清单!N303</f>
        <v>专指我司承办会议、参加外部会议等发生的费用。</v>
      </c>
      <c r="E303" s="123" t="str">
        <f>产品服务物料清单!O303</f>
        <v>L</v>
      </c>
      <c r="F303" s="83" t="str">
        <f>产品服务物料清单!P303</f>
        <v>D0</v>
      </c>
      <c r="G303" s="83" t="str">
        <f>产品服务物料清单!U303</f>
        <v>FW</v>
      </c>
      <c r="H303" s="123" t="str">
        <f>产品服务物料清单!V303</f>
        <v>5301001100</v>
      </c>
      <c r="I303" s="83" t="str">
        <f>产品服务物料清单!X303</f>
        <v>×</v>
      </c>
      <c r="J303" s="83" t="str">
        <f>产品服务物料清单!Y303</f>
        <v>×</v>
      </c>
      <c r="K303" s="83" t="str">
        <f>产品服务物料清单!Z303</f>
        <v>×</v>
      </c>
      <c r="L303" s="83" t="str">
        <f>产品服务物料清单!AA303</f>
        <v>×</v>
      </c>
      <c r="M303" s="24">
        <f>产品服务物料清单!AB303</f>
        <v>0</v>
      </c>
      <c r="N303" s="24" t="str">
        <f>产品服务物料清单!AC303</f>
        <v>会议通知、签到表</v>
      </c>
      <c r="O303" s="83">
        <f>产品服务物料清单!AD303</f>
        <v>0</v>
      </c>
      <c r="P303" s="83">
        <f>产品服务物料清单!AE303</f>
        <v>0</v>
      </c>
      <c r="Q303" s="20" t="str">
        <f>产品服务物料清单!B303</f>
        <v>DD</v>
      </c>
      <c r="R303" s="20" t="str">
        <f>产品服务物料清单!A303</f>
        <v>服务采购合同</v>
      </c>
      <c r="S303" s="20" t="str">
        <f>产品服务物料清单!C303</f>
        <v>L:研发类业务(ZI03/ZY01-02)</v>
      </c>
      <c r="T303" s="21" t="str">
        <f>产品服务物料清单!F303</f>
        <v>09</v>
      </c>
      <c r="U303" s="20" t="str">
        <f>产品服务物料清单!E303</f>
        <v>文化创意服务</v>
      </c>
      <c r="V303" s="22">
        <f>产品服务物料清单!H303</f>
        <v>4</v>
      </c>
      <c r="W303" s="20" t="str">
        <f>产品服务物料清单!G303</f>
        <v>会议展览服务</v>
      </c>
      <c r="X303" s="20" t="str">
        <f>产品服务物料清单!I303</f>
        <v>01</v>
      </c>
      <c r="Y303" s="20" t="str">
        <f>产品服务物料清单!AQ303</f>
        <v>E:其他</v>
      </c>
      <c r="Z303" s="20" t="str">
        <f>产品服务物料清单!K303</f>
        <v>研发订单-会议服务</v>
      </c>
      <c r="AA303" s="24">
        <f>产品服务物料清单!Q303</f>
        <v>0.06</v>
      </c>
      <c r="AB303" s="83" t="str">
        <f>产品服务物料清单!R303</f>
        <v>其他</v>
      </c>
      <c r="AC303" s="83" t="str">
        <f>产品服务物料清单!S303</f>
        <v>不缴纳印花税</v>
      </c>
    </row>
    <row r="304" spans="1:29" ht="14.1" customHeight="1" x14ac:dyDescent="0.3">
      <c r="A304" s="83" t="str">
        <f>产品服务物料清单!J304</f>
        <v>DDL10101</v>
      </c>
      <c r="B304" s="24" t="str">
        <f>产品服务物料清单!L304</f>
        <v>PC</v>
      </c>
      <c r="C304" s="83">
        <f>产品服务物料清单!M304</f>
        <v>1</v>
      </c>
      <c r="D304" s="24" t="str">
        <f>产品服务物料清单!N304</f>
        <v>产品认证的费用。指具有专业资质的单位利用检测、检验、计量等技术，证明产品、服务、管理体系符合相关技术规范、相关技术规范的强制性要求或者标准的业务活动。</v>
      </c>
      <c r="E304" s="123" t="str">
        <f>产品服务物料清单!O304</f>
        <v>L</v>
      </c>
      <c r="F304" s="83" t="str">
        <f>产品服务物料清单!P304</f>
        <v>D0</v>
      </c>
      <c r="G304" s="83" t="str">
        <f>产品服务物料清单!U304</f>
        <v>FW</v>
      </c>
      <c r="H304" s="123" t="str">
        <f>产品服务物料清单!V304</f>
        <v>5301000500</v>
      </c>
      <c r="I304" s="83" t="str">
        <f>产品服务物料清单!X304</f>
        <v>×</v>
      </c>
      <c r="J304" s="83" t="str">
        <f>产品服务物料清单!Y304</f>
        <v>×</v>
      </c>
      <c r="K304" s="83" t="str">
        <f>产品服务物料清单!Z304</f>
        <v>×</v>
      </c>
      <c r="L304" s="83" t="str">
        <f>产品服务物料清单!AA304</f>
        <v>×</v>
      </c>
      <c r="M304" s="24">
        <f>产品服务物料清单!AB304</f>
        <v>0</v>
      </c>
      <c r="N304" s="24">
        <f>产品服务物料清单!AC304</f>
        <v>0</v>
      </c>
      <c r="O304" s="83">
        <f>产品服务物料清单!AD304</f>
        <v>0</v>
      </c>
      <c r="P304" s="83">
        <f>产品服务物料清单!AE304</f>
        <v>0</v>
      </c>
      <c r="Q304" s="20" t="str">
        <f>产品服务物料清单!B304</f>
        <v>DD</v>
      </c>
      <c r="R304" s="20" t="str">
        <f>产品服务物料清单!A304</f>
        <v>服务采购合同</v>
      </c>
      <c r="S304" s="20" t="str">
        <f>产品服务物料清单!C304</f>
        <v>L:研发类业务(ZI03/ZY01-02)</v>
      </c>
      <c r="T304" s="21">
        <f>产品服务物料清单!F304</f>
        <v>10</v>
      </c>
      <c r="U304" s="20" t="str">
        <f>产品服务物料清单!E304</f>
        <v>鉴证咨询服务</v>
      </c>
      <c r="V304" s="22">
        <f>产品服务物料清单!H304</f>
        <v>1</v>
      </c>
      <c r="W304" s="20" t="str">
        <f>产品服务物料清单!G304</f>
        <v>认证服务</v>
      </c>
      <c r="X304" s="20" t="str">
        <f>产品服务物料清单!I304</f>
        <v>01</v>
      </c>
      <c r="Y304" s="20" t="str">
        <f>产品服务物料清单!AQ304</f>
        <v>A:安环质量类</v>
      </c>
      <c r="Z304" s="20" t="str">
        <f>产品服务物料清单!K304</f>
        <v>研发订单-产品认证费</v>
      </c>
      <c r="AA304" s="24">
        <f>产品服务物料清单!Q304</f>
        <v>0.06</v>
      </c>
      <c r="AB304" s="83" t="str">
        <f>产品服务物料清单!R304</f>
        <v>其他</v>
      </c>
      <c r="AC304" s="83" t="str">
        <f>产品服务物料清单!S304</f>
        <v>不缴纳印花税</v>
      </c>
    </row>
    <row r="305" spans="1:29" ht="14.1" customHeight="1" x14ac:dyDescent="0.3">
      <c r="A305" s="83" t="str">
        <f>产品服务物料清单!J305</f>
        <v>DDL10102</v>
      </c>
      <c r="B305" s="24" t="str">
        <f>产品服务物料清单!L305</f>
        <v>PC</v>
      </c>
      <c r="C305" s="83">
        <f>产品服务物料清单!M305</f>
        <v>1</v>
      </c>
      <c r="D305" s="24" t="str">
        <f>产品服务物料清单!N305</f>
        <v>研发相关的认证费用。指具有专业资质的单位利用检测、检验、计量等技术，证明产品、服务、管理体系符合相关技术规范、相关技术规范的强制性要求或者标准的业务活动。</v>
      </c>
      <c r="E305" s="123" t="str">
        <f>产品服务物料清单!O305</f>
        <v>L</v>
      </c>
      <c r="F305" s="83" t="str">
        <f>产品服务物料清单!P305</f>
        <v>D0</v>
      </c>
      <c r="G305" s="83" t="str">
        <f>产品服务物料清单!U305</f>
        <v>FW</v>
      </c>
      <c r="H305" s="123" t="str">
        <f>产品服务物料清单!V305</f>
        <v>5301000500</v>
      </c>
      <c r="I305" s="83" t="str">
        <f>产品服务物料清单!X305</f>
        <v>×</v>
      </c>
      <c r="J305" s="83" t="str">
        <f>产品服务物料清单!Y305</f>
        <v>×</v>
      </c>
      <c r="K305" s="83" t="str">
        <f>产品服务物料清单!Z305</f>
        <v>×</v>
      </c>
      <c r="L305" s="83" t="str">
        <f>产品服务物料清单!AA305</f>
        <v>×</v>
      </c>
      <c r="M305" s="24">
        <f>产品服务物料清单!AB305</f>
        <v>0</v>
      </c>
      <c r="N305" s="24">
        <f>产品服务物料清单!AC305</f>
        <v>0</v>
      </c>
      <c r="O305" s="83">
        <f>产品服务物料清单!AD305</f>
        <v>0</v>
      </c>
      <c r="P305" s="83">
        <f>产品服务物料清单!AE305</f>
        <v>0</v>
      </c>
      <c r="Q305" s="20" t="str">
        <f>产品服务物料清单!B305</f>
        <v>DD</v>
      </c>
      <c r="R305" s="20" t="str">
        <f>产品服务物料清单!A305</f>
        <v>服务采购合同</v>
      </c>
      <c r="S305" s="20" t="str">
        <f>产品服务物料清单!C305</f>
        <v>L:研发类业务(ZI03/ZY01-02)</v>
      </c>
      <c r="T305" s="21">
        <f>产品服务物料清单!F305</f>
        <v>10</v>
      </c>
      <c r="U305" s="20" t="str">
        <f>产品服务物料清单!E305</f>
        <v>鉴证咨询服务</v>
      </c>
      <c r="V305" s="22">
        <f>产品服务物料清单!H305</f>
        <v>1</v>
      </c>
      <c r="W305" s="20" t="str">
        <f>产品服务物料清单!G305</f>
        <v>认证服务</v>
      </c>
      <c r="X305" s="20" t="str">
        <f>产品服务物料清单!I305</f>
        <v>02</v>
      </c>
      <c r="Y305" s="20" t="str">
        <f>产品服务物料清单!AQ305</f>
        <v>A:安环质量类</v>
      </c>
      <c r="Z305" s="20" t="str">
        <f>产品服务物料清单!K305</f>
        <v>研发订单-研发认证费</v>
      </c>
      <c r="AA305" s="24">
        <f>产品服务物料清单!Q305</f>
        <v>0.06</v>
      </c>
      <c r="AB305" s="83" t="str">
        <f>产品服务物料清单!R305</f>
        <v>其他</v>
      </c>
      <c r="AC305" s="83" t="str">
        <f>产品服务物料清单!S305</f>
        <v>不缴纳印花税</v>
      </c>
    </row>
    <row r="306" spans="1:29" ht="14.1" customHeight="1" x14ac:dyDescent="0.3">
      <c r="A306" s="83" t="str">
        <f>产品服务物料清单!J306</f>
        <v>DDL10301</v>
      </c>
      <c r="B306" s="24" t="str">
        <f>产品服务物料清单!L306</f>
        <v>PC</v>
      </c>
      <c r="C306" s="83">
        <f>产品服务物料清单!M306</f>
        <v>1</v>
      </c>
      <c r="D306" s="24" t="str">
        <f>产品服务物料清单!N306</f>
        <v>专利相关的年费。</v>
      </c>
      <c r="E306" s="123" t="str">
        <f>产品服务物料清单!O306</f>
        <v>L</v>
      </c>
      <c r="F306" s="83" t="str">
        <f>产品服务物料清单!P306</f>
        <v>D0</v>
      </c>
      <c r="G306" s="83" t="str">
        <f>产品服务物料清单!U306</f>
        <v>FW</v>
      </c>
      <c r="H306" s="123" t="str">
        <f>产品服务物料清单!V306</f>
        <v>5301001600</v>
      </c>
      <c r="I306" s="83" t="str">
        <f>产品服务物料清单!X306</f>
        <v>×</v>
      </c>
      <c r="J306" s="83" t="str">
        <f>产品服务物料清单!Y306</f>
        <v>×</v>
      </c>
      <c r="K306" s="83" t="str">
        <f>产品服务物料清单!Z306</f>
        <v>×</v>
      </c>
      <c r="L306" s="83" t="str">
        <f>产品服务物料清单!AA306</f>
        <v>×</v>
      </c>
      <c r="M306" s="24">
        <f>产品服务物料清单!AB306</f>
        <v>0</v>
      </c>
      <c r="N306" s="24">
        <f>产品服务物料清单!AC306</f>
        <v>0</v>
      </c>
      <c r="O306" s="83">
        <f>产品服务物料清单!AD306</f>
        <v>0</v>
      </c>
      <c r="P306" s="83" t="str">
        <f>产品服务物料清单!AE306</f>
        <v>X</v>
      </c>
      <c r="Q306" s="20" t="str">
        <f>产品服务物料清单!B306</f>
        <v>DD</v>
      </c>
      <c r="R306" s="20" t="str">
        <f>产品服务物料清单!A306</f>
        <v>服务采购合同</v>
      </c>
      <c r="S306" s="20" t="str">
        <f>产品服务物料清单!C306</f>
        <v>L:研发类业务(ZI03/ZY01-02)</v>
      </c>
      <c r="T306" s="21">
        <f>产品服务物料清单!F306</f>
        <v>10</v>
      </c>
      <c r="U306" s="20" t="str">
        <f>产品服务物料清单!E306</f>
        <v>鉴证咨询服务</v>
      </c>
      <c r="V306" s="22">
        <f>产品服务物料清单!H306</f>
        <v>3</v>
      </c>
      <c r="W306" s="20" t="str">
        <f>产品服务物料清单!G306</f>
        <v>咨询服务</v>
      </c>
      <c r="X306" s="20" t="str">
        <f>产品服务物料清单!I306</f>
        <v>01</v>
      </c>
      <c r="Y306" s="20" t="str">
        <f>产品服务物料清单!AQ306</f>
        <v>B:专利类</v>
      </c>
      <c r="Z306" s="20" t="str">
        <f>产品服务物料清单!K306</f>
        <v>研发订单-知识产权年费</v>
      </c>
      <c r="AA306" s="24">
        <f>产品服务物料清单!Q306</f>
        <v>0.06</v>
      </c>
      <c r="AB306" s="83" t="str">
        <f>产品服务物料清单!R306</f>
        <v>其他</v>
      </c>
      <c r="AC306" s="83" t="str">
        <f>产品服务物料清单!S306</f>
        <v>不缴纳印花税</v>
      </c>
    </row>
    <row r="307" spans="1:29" ht="14.1" customHeight="1" x14ac:dyDescent="0.3">
      <c r="A307" s="83" t="str">
        <f>产品服务物料清单!J307</f>
        <v>DDL10302</v>
      </c>
      <c r="B307" s="24" t="str">
        <f>产品服务物料清单!L307</f>
        <v>PC</v>
      </c>
      <c r="C307" s="83">
        <f>产品服务物料清单!M307</f>
        <v>1</v>
      </c>
      <c r="D307" s="24" t="str">
        <f>产品服务物料清单!N307</f>
        <v>国际出差与交流费用。</v>
      </c>
      <c r="E307" s="123" t="str">
        <f>产品服务物料清单!O307</f>
        <v>L</v>
      </c>
      <c r="F307" s="83" t="str">
        <f>产品服务物料清单!P307</f>
        <v>J0</v>
      </c>
      <c r="G307" s="83" t="str">
        <f>产品服务物料清单!U307</f>
        <v>FW</v>
      </c>
      <c r="H307" s="123" t="str">
        <f>产品服务物料清单!V307</f>
        <v>5301001200</v>
      </c>
      <c r="I307" s="83" t="str">
        <f>产品服务物料清单!X307</f>
        <v>×</v>
      </c>
      <c r="J307" s="83" t="str">
        <f>产品服务物料清单!Y307</f>
        <v>×</v>
      </c>
      <c r="K307" s="83" t="str">
        <f>产品服务物料清单!Z307</f>
        <v>×</v>
      </c>
      <c r="L307" s="83" t="str">
        <f>产品服务物料清单!AA307</f>
        <v>×</v>
      </c>
      <c r="M307" s="24">
        <f>产品服务物料清单!AB307</f>
        <v>0</v>
      </c>
      <c r="N307" s="24">
        <f>产品服务物料清单!AC307</f>
        <v>0</v>
      </c>
      <c r="O307" s="83">
        <f>产品服务物料清单!AD307</f>
        <v>0</v>
      </c>
      <c r="P307" s="83">
        <f>产品服务物料清单!AE307</f>
        <v>0</v>
      </c>
      <c r="Q307" s="20" t="str">
        <f>产品服务物料清单!B307</f>
        <v>DD</v>
      </c>
      <c r="R307" s="20" t="str">
        <f>产品服务物料清单!A307</f>
        <v>服务采购合同</v>
      </c>
      <c r="S307" s="20" t="str">
        <f>产品服务物料清单!C307</f>
        <v>L:研发类业务(ZI03/ZY01-02)</v>
      </c>
      <c r="T307" s="21">
        <f>产品服务物料清单!F307</f>
        <v>10</v>
      </c>
      <c r="U307" s="20" t="str">
        <f>产品服务物料清单!E307</f>
        <v>鉴证咨询服务</v>
      </c>
      <c r="V307" s="22">
        <f>产品服务物料清单!H307</f>
        <v>3</v>
      </c>
      <c r="W307" s="20" t="str">
        <f>产品服务物料清单!G307</f>
        <v>咨询服务</v>
      </c>
      <c r="X307" s="20" t="str">
        <f>产品服务物料清单!I307</f>
        <v>02</v>
      </c>
      <c r="Y307" s="20" t="str">
        <f>产品服务物料清单!AQ307</f>
        <v>E:其他</v>
      </c>
      <c r="Z307" s="20" t="str">
        <f>产品服务物料清单!K307</f>
        <v>研发订单-国际合作与交流</v>
      </c>
      <c r="AA307" s="24">
        <f>产品服务物料清单!Q307</f>
        <v>0</v>
      </c>
      <c r="AB307" s="83" t="str">
        <f>产品服务物料清单!R307</f>
        <v>进项税</v>
      </c>
      <c r="AC307" s="83" t="str">
        <f>产品服务物料清单!S307</f>
        <v>不缴纳印花税</v>
      </c>
    </row>
    <row r="308" spans="1:29" ht="14.1" customHeight="1" x14ac:dyDescent="0.3">
      <c r="A308" s="83" t="str">
        <f>产品服务物料清单!J308</f>
        <v>DDL10303</v>
      </c>
      <c r="B308" s="24" t="str">
        <f>产品服务物料清单!L308</f>
        <v>PC</v>
      </c>
      <c r="C308" s="83">
        <f>产品服务物料清单!M308</f>
        <v>1</v>
      </c>
      <c r="D308" s="24" t="str">
        <f>产品服务物料清单!N308</f>
        <v>提供与知识产权信息相关的服务，包含专利或非专利的咨询服务、检索服务、分析服务、检索代理服务等，以及与知识产权信息关联的其他服务。</v>
      </c>
      <c r="E308" s="123" t="str">
        <f>产品服务物料清单!O308</f>
        <v>L</v>
      </c>
      <c r="F308" s="83" t="str">
        <f>产品服务物料清单!P308</f>
        <v>D0</v>
      </c>
      <c r="G308" s="83" t="str">
        <f>产品服务物料清单!U308</f>
        <v>FW</v>
      </c>
      <c r="H308" s="123" t="str">
        <f>产品服务物料清单!V308</f>
        <v>5301001300</v>
      </c>
      <c r="I308" s="83" t="str">
        <f>产品服务物料清单!X308</f>
        <v>×</v>
      </c>
      <c r="J308" s="83" t="str">
        <f>产品服务物料清单!Y308</f>
        <v>×</v>
      </c>
      <c r="K308" s="83" t="str">
        <f>产品服务物料清单!Z308</f>
        <v>×</v>
      </c>
      <c r="L308" s="83" t="str">
        <f>产品服务物料清单!AA308</f>
        <v>×</v>
      </c>
      <c r="M308" s="24">
        <f>产品服务物料清单!AB308</f>
        <v>0</v>
      </c>
      <c r="N308" s="24">
        <f>产品服务物料清单!AC308</f>
        <v>0</v>
      </c>
      <c r="O308" s="83">
        <f>产品服务物料清单!AD308</f>
        <v>0</v>
      </c>
      <c r="P308" s="83">
        <f>产品服务物料清单!AE308</f>
        <v>0</v>
      </c>
      <c r="Q308" s="20" t="str">
        <f>产品服务物料清单!B308</f>
        <v>DD</v>
      </c>
      <c r="R308" s="20" t="str">
        <f>产品服务物料清单!A308</f>
        <v>服务采购合同</v>
      </c>
      <c r="S308" s="20" t="str">
        <f>产品服务物料清单!C308</f>
        <v>L:研发类业务(ZI03/ZY01-02)</v>
      </c>
      <c r="T308" s="21">
        <f>产品服务物料清单!F308</f>
        <v>10</v>
      </c>
      <c r="U308" s="20" t="str">
        <f>产品服务物料清单!E308</f>
        <v>鉴证咨询服务</v>
      </c>
      <c r="V308" s="22">
        <f>产品服务物料清单!H308</f>
        <v>3</v>
      </c>
      <c r="W308" s="20" t="str">
        <f>产品服务物料清单!G308</f>
        <v>咨询服务</v>
      </c>
      <c r="X308" s="20" t="str">
        <f>产品服务物料清单!I308</f>
        <v>03</v>
      </c>
      <c r="Y308" s="20" t="str">
        <f>产品服务物料清单!AQ308</f>
        <v>B:专利类</v>
      </c>
      <c r="Z308" s="20" t="str">
        <f>产品服务物料清单!K308</f>
        <v>研发订单-知识产权信息服务</v>
      </c>
      <c r="AA308" s="24">
        <f>产品服务物料清单!Q308</f>
        <v>0.06</v>
      </c>
      <c r="AB308" s="83" t="str">
        <f>产品服务物料清单!R308</f>
        <v>其他</v>
      </c>
      <c r="AC308" s="83" t="str">
        <f>产品服务物料清单!S308</f>
        <v>不缴纳印花税</v>
      </c>
    </row>
    <row r="309" spans="1:29" ht="14.1" customHeight="1" x14ac:dyDescent="0.3">
      <c r="A309" s="83" t="str">
        <f>产品服务物料清单!J309</f>
        <v>DDL10304</v>
      </c>
      <c r="B309" s="24" t="str">
        <f>产品服务物料清单!L309</f>
        <v>PC</v>
      </c>
      <c r="C309" s="83">
        <f>产品服务物料清单!M309</f>
        <v>1</v>
      </c>
      <c r="D309" s="24" t="str">
        <f>产品服务物料清单!N309</f>
        <v>与研发业务有关的评审、验收研发项目的服务费用。</v>
      </c>
      <c r="E309" s="123" t="str">
        <f>产品服务物料清单!O309</f>
        <v>L</v>
      </c>
      <c r="F309" s="83" t="str">
        <f>产品服务物料清单!P309</f>
        <v>D0</v>
      </c>
      <c r="G309" s="83" t="str">
        <f>产品服务物料清单!U309</f>
        <v>FW</v>
      </c>
      <c r="H309" s="123" t="str">
        <f>产品服务物料清单!V309</f>
        <v>5301002100</v>
      </c>
      <c r="I309" s="83" t="str">
        <f>产品服务物料清单!X309</f>
        <v>×</v>
      </c>
      <c r="J309" s="83" t="str">
        <f>产品服务物料清单!Y309</f>
        <v>×</v>
      </c>
      <c r="K309" s="83" t="str">
        <f>产品服务物料清单!Z309</f>
        <v>×</v>
      </c>
      <c r="L309" s="83" t="str">
        <f>产品服务物料清单!AA309</f>
        <v>×</v>
      </c>
      <c r="M309" s="24">
        <f>产品服务物料清单!AB309</f>
        <v>0</v>
      </c>
      <c r="N309" s="24">
        <f>产品服务物料清单!AC309</f>
        <v>0</v>
      </c>
      <c r="O309" s="83">
        <f>产品服务物料清单!AD309</f>
        <v>0</v>
      </c>
      <c r="P309" s="83">
        <f>产品服务物料清单!AE309</f>
        <v>0</v>
      </c>
      <c r="Q309" s="20" t="str">
        <f>产品服务物料清单!B309</f>
        <v>DD</v>
      </c>
      <c r="R309" s="20" t="str">
        <f>产品服务物料清单!A309</f>
        <v>服务采购合同</v>
      </c>
      <c r="S309" s="20" t="str">
        <f>产品服务物料清单!C309</f>
        <v>L:研发类业务(ZI03/ZY01-02)</v>
      </c>
      <c r="T309" s="21">
        <f>产品服务物料清单!F309</f>
        <v>10</v>
      </c>
      <c r="U309" s="20" t="str">
        <f>产品服务物料清单!E309</f>
        <v>鉴证咨询服务</v>
      </c>
      <c r="V309" s="22">
        <f>产品服务物料清单!H309</f>
        <v>3</v>
      </c>
      <c r="W309" s="20" t="str">
        <f>产品服务物料清单!G309</f>
        <v>咨询服务</v>
      </c>
      <c r="X309" s="20" t="str">
        <f>产品服务物料清单!I309</f>
        <v>04</v>
      </c>
      <c r="Y309" s="20" t="str">
        <f>产品服务物料清单!AQ309</f>
        <v>E:其他</v>
      </c>
      <c r="Z309" s="20" t="str">
        <f>产品服务物料清单!K309</f>
        <v>研发订单-研发项目评审验收</v>
      </c>
      <c r="AA309" s="24">
        <f>产品服务物料清单!Q309</f>
        <v>0.06</v>
      </c>
      <c r="AB309" s="83" t="str">
        <f>产品服务物料清单!R309</f>
        <v>其他</v>
      </c>
      <c r="AC309" s="83" t="str">
        <f>产品服务物料清单!S309</f>
        <v>不缴纳印花税</v>
      </c>
    </row>
    <row r="310" spans="1:29" ht="14.1" customHeight="1" x14ac:dyDescent="0.3">
      <c r="A310" s="83" t="str">
        <f>产品服务物料清单!J310</f>
        <v>DDL10305</v>
      </c>
      <c r="B310" s="24" t="str">
        <f>产品服务物料清单!L310</f>
        <v>PC</v>
      </c>
      <c r="C310" s="83">
        <f>产品服务物料清单!M310</f>
        <v>1</v>
      </c>
      <c r="D310" s="24" t="str">
        <f>产品服务物料清单!N310</f>
        <v>专利数据库、文献数据库、管理系统等年费。</v>
      </c>
      <c r="E310" s="123" t="str">
        <f>产品服务物料清单!O310</f>
        <v>L</v>
      </c>
      <c r="F310" s="83" t="str">
        <f>产品服务物料清单!P310</f>
        <v>D0</v>
      </c>
      <c r="G310" s="83" t="str">
        <f>产品服务物料清单!U310</f>
        <v>FW</v>
      </c>
      <c r="H310" s="123" t="str">
        <f>产品服务物料清单!V310</f>
        <v>5301001300</v>
      </c>
      <c r="I310" s="83" t="str">
        <f>产品服务物料清单!X310</f>
        <v>×</v>
      </c>
      <c r="J310" s="83" t="str">
        <f>产品服务物料清单!Y310</f>
        <v>×</v>
      </c>
      <c r="K310" s="83" t="str">
        <f>产品服务物料清单!Z310</f>
        <v>×</v>
      </c>
      <c r="L310" s="83" t="str">
        <f>产品服务物料清单!AA310</f>
        <v>×</v>
      </c>
      <c r="M310" s="24">
        <f>产品服务物料清单!AB310</f>
        <v>0</v>
      </c>
      <c r="N310" s="24">
        <f>产品服务物料清单!AC310</f>
        <v>0</v>
      </c>
      <c r="O310" s="83">
        <f>产品服务物料清单!AD310</f>
        <v>0</v>
      </c>
      <c r="P310" s="83">
        <f>产品服务物料清单!AE310</f>
        <v>0</v>
      </c>
      <c r="Q310" s="20" t="str">
        <f>产品服务物料清单!B310</f>
        <v>DD</v>
      </c>
      <c r="R310" s="20" t="str">
        <f>产品服务物料清单!A310</f>
        <v>服务采购合同</v>
      </c>
      <c r="S310" s="20" t="str">
        <f>产品服务物料清单!C310</f>
        <v>L:研发类业务(ZI03/ZY01-02)</v>
      </c>
      <c r="T310" s="21">
        <f>产品服务物料清单!F310</f>
        <v>10</v>
      </c>
      <c r="U310" s="20" t="str">
        <f>产品服务物料清单!E310</f>
        <v>鉴证咨询服务</v>
      </c>
      <c r="V310" s="22">
        <f>产品服务物料清单!H310</f>
        <v>3</v>
      </c>
      <c r="W310" s="20" t="str">
        <f>产品服务物料清单!G310</f>
        <v>咨询服务</v>
      </c>
      <c r="X310" s="20" t="str">
        <f>产品服务物料清单!I310</f>
        <v>05</v>
      </c>
      <c r="Y310" s="20" t="str">
        <f>产品服务物料清单!AQ310</f>
        <v>E:其他</v>
      </c>
      <c r="Z310" s="20" t="str">
        <f>产品服务物料清单!K310</f>
        <v>研发订单-数据库年费</v>
      </c>
      <c r="AA310" s="24">
        <f>产品服务物料清单!Q310</f>
        <v>0.06</v>
      </c>
      <c r="AB310" s="83" t="str">
        <f>产品服务物料清单!R310</f>
        <v>其他</v>
      </c>
      <c r="AC310" s="83" t="str">
        <f>产品服务物料清单!S310</f>
        <v>不缴纳印花税</v>
      </c>
    </row>
    <row r="311" spans="1:29" ht="14.1" customHeight="1" x14ac:dyDescent="0.3">
      <c r="A311" s="83" t="str">
        <f>产品服务物料清单!J311</f>
        <v>DDL10306</v>
      </c>
      <c r="B311" s="24" t="str">
        <f>产品服务物料清单!L311</f>
        <v>PC</v>
      </c>
      <c r="C311" s="83">
        <f>产品服务物料清单!M311</f>
        <v>1</v>
      </c>
      <c r="D311" s="24" t="str">
        <f>产品服务物料清单!N311</f>
        <v>专利数据检索。</v>
      </c>
      <c r="E311" s="123" t="str">
        <f>产品服务物料清单!O311</f>
        <v>L</v>
      </c>
      <c r="F311" s="83" t="str">
        <f>产品服务物料清单!P311</f>
        <v>D0</v>
      </c>
      <c r="G311" s="83" t="str">
        <f>产品服务物料清单!U311</f>
        <v>FW</v>
      </c>
      <c r="H311" s="123" t="str">
        <f>产品服务物料清单!V311</f>
        <v>5301001300</v>
      </c>
      <c r="I311" s="83" t="str">
        <f>产品服务物料清单!X311</f>
        <v>×</v>
      </c>
      <c r="J311" s="83" t="str">
        <f>产品服务物料清单!Y311</f>
        <v>×</v>
      </c>
      <c r="K311" s="83" t="str">
        <f>产品服务物料清单!Z311</f>
        <v>×</v>
      </c>
      <c r="L311" s="83" t="str">
        <f>产品服务物料清单!AA311</f>
        <v>×</v>
      </c>
      <c r="M311" s="24">
        <f>产品服务物料清单!AB311</f>
        <v>0</v>
      </c>
      <c r="N311" s="24">
        <f>产品服务物料清单!AC311</f>
        <v>0</v>
      </c>
      <c r="O311" s="83">
        <f>产品服务物料清单!AD311</f>
        <v>0</v>
      </c>
      <c r="P311" s="83" t="str">
        <f>产品服务物料清单!AE311</f>
        <v>X</v>
      </c>
      <c r="Q311" s="20" t="str">
        <f>产品服务物料清单!B311</f>
        <v>DD</v>
      </c>
      <c r="R311" s="20" t="str">
        <f>产品服务物料清单!A311</f>
        <v>服务采购合同</v>
      </c>
      <c r="S311" s="20" t="str">
        <f>产品服务物料清单!C311</f>
        <v>L:研发类业务(ZI03/ZY01-02)</v>
      </c>
      <c r="T311" s="21">
        <f>产品服务物料清单!F311</f>
        <v>10</v>
      </c>
      <c r="U311" s="20" t="str">
        <f>产品服务物料清单!E311</f>
        <v>鉴证咨询服务</v>
      </c>
      <c r="V311" s="22">
        <f>产品服务物料清单!H311</f>
        <v>3</v>
      </c>
      <c r="W311" s="20" t="str">
        <f>产品服务物料清单!G311</f>
        <v>咨询服务</v>
      </c>
      <c r="X311" s="20" t="str">
        <f>产品服务物料清单!I311</f>
        <v>06</v>
      </c>
      <c r="Y311" s="20" t="str">
        <f>产品服务物料清单!AQ311</f>
        <v>B:专利类</v>
      </c>
      <c r="Z311" s="20" t="str">
        <f>产品服务物料清单!K311</f>
        <v>研发订单-专利检索</v>
      </c>
      <c r="AA311" s="24">
        <f>产品服务物料清单!Q311</f>
        <v>0.06</v>
      </c>
      <c r="AB311" s="83" t="str">
        <f>产品服务物料清单!R311</f>
        <v>其他</v>
      </c>
      <c r="AC311" s="83" t="str">
        <f>产品服务物料清单!S311</f>
        <v>不缴纳印花税</v>
      </c>
    </row>
    <row r="312" spans="1:29" ht="14.1" customHeight="1" x14ac:dyDescent="0.3">
      <c r="A312" s="83" t="str">
        <f>产品服务物料清单!J312</f>
        <v>DDL10307</v>
      </c>
      <c r="B312" s="24" t="str">
        <f>产品服务物料清单!L312</f>
        <v>PC</v>
      </c>
      <c r="C312" s="83">
        <f>产品服务物料清单!M312</f>
        <v>1</v>
      </c>
      <c r="D312" s="24" t="str">
        <f>产品服务物料清单!N312</f>
        <v>研发类业务翻译服务。</v>
      </c>
      <c r="E312" s="123" t="str">
        <f>产品服务物料清单!O312</f>
        <v>L</v>
      </c>
      <c r="F312" s="83" t="str">
        <f>产品服务物料清单!P312</f>
        <v>D0</v>
      </c>
      <c r="G312" s="83" t="str">
        <f>产品服务物料清单!U312</f>
        <v>FW</v>
      </c>
      <c r="H312" s="123" t="str">
        <f>产品服务物料清单!V312</f>
        <v>5301001400</v>
      </c>
      <c r="I312" s="83" t="str">
        <f>产品服务物料清单!X312</f>
        <v>×</v>
      </c>
      <c r="J312" s="83" t="str">
        <f>产品服务物料清单!Y312</f>
        <v>×</v>
      </c>
      <c r="K312" s="83" t="str">
        <f>产品服务物料清单!Z312</f>
        <v>×</v>
      </c>
      <c r="L312" s="83" t="str">
        <f>产品服务物料清单!AA312</f>
        <v>×</v>
      </c>
      <c r="M312" s="24">
        <f>产品服务物料清单!AB312</f>
        <v>0</v>
      </c>
      <c r="N312" s="24">
        <f>产品服务物料清单!AC312</f>
        <v>0</v>
      </c>
      <c r="O312" s="83">
        <f>产品服务物料清单!AD312</f>
        <v>0</v>
      </c>
      <c r="P312" s="83">
        <f>产品服务物料清单!AE312</f>
        <v>0</v>
      </c>
      <c r="Q312" s="20" t="str">
        <f>产品服务物料清单!B312</f>
        <v>DD</v>
      </c>
      <c r="R312" s="20" t="str">
        <f>产品服务物料清单!A312</f>
        <v>服务采购合同</v>
      </c>
      <c r="S312" s="20" t="str">
        <f>产品服务物料清单!C312</f>
        <v>L:研发类业务(ZI03/ZY01-02)</v>
      </c>
      <c r="T312" s="21">
        <f>产品服务物料清单!F312</f>
        <v>10</v>
      </c>
      <c r="U312" s="20" t="str">
        <f>产品服务物料清单!E312</f>
        <v>鉴证咨询服务</v>
      </c>
      <c r="V312" s="22">
        <f>产品服务物料清单!H312</f>
        <v>3</v>
      </c>
      <c r="W312" s="20" t="str">
        <f>产品服务物料清单!G312</f>
        <v>咨询服务</v>
      </c>
      <c r="X312" s="20" t="str">
        <f>产品服务物料清单!I312</f>
        <v>07</v>
      </c>
      <c r="Y312" s="20" t="str">
        <f>产品服务物料清单!AQ312</f>
        <v>E:其他</v>
      </c>
      <c r="Z312" s="20" t="str">
        <f>产品服务物料清单!K312</f>
        <v>研发订单-研发翻译</v>
      </c>
      <c r="AA312" s="24">
        <f>产品服务物料清单!Q312</f>
        <v>0.06</v>
      </c>
      <c r="AB312" s="83" t="str">
        <f>产品服务物料清单!R312</f>
        <v>其他</v>
      </c>
      <c r="AC312" s="83" t="str">
        <f>产品服务物料清单!S312</f>
        <v>不缴纳印花税</v>
      </c>
    </row>
    <row r="313" spans="1:29" ht="14.1" customHeight="1" x14ac:dyDescent="0.3">
      <c r="A313" s="83" t="str">
        <f>产品服务物料清单!J313</f>
        <v>DDL10308</v>
      </c>
      <c r="B313" s="24" t="str">
        <f>产品服务物料清单!L313</f>
        <v>PC</v>
      </c>
      <c r="C313" s="83">
        <f>产品服务物料清单!M313</f>
        <v>1</v>
      </c>
      <c r="D313" s="24" t="str">
        <f>产品服务物料清单!N313</f>
        <v>提供研发类法律信息、法律建议、法律策划、法律顾问等服务的活动。</v>
      </c>
      <c r="E313" s="123" t="str">
        <f>产品服务物料清单!O313</f>
        <v>L</v>
      </c>
      <c r="F313" s="83" t="str">
        <f>产品服务物料清单!P313</f>
        <v>D0</v>
      </c>
      <c r="G313" s="83" t="str">
        <f>产品服务物料清单!U313</f>
        <v>FW</v>
      </c>
      <c r="H313" s="123" t="str">
        <f>产品服务物料清单!V313</f>
        <v>5301001600</v>
      </c>
      <c r="I313" s="83" t="str">
        <f>产品服务物料清单!X313</f>
        <v>×</v>
      </c>
      <c r="J313" s="83" t="str">
        <f>产品服务物料清单!Y313</f>
        <v>×</v>
      </c>
      <c r="K313" s="83" t="str">
        <f>产品服务物料清单!Z313</f>
        <v>×</v>
      </c>
      <c r="L313" s="83" t="str">
        <f>产品服务物料清单!AA313</f>
        <v>×</v>
      </c>
      <c r="M313" s="24">
        <f>产品服务物料清单!AB313</f>
        <v>0</v>
      </c>
      <c r="N313" s="24">
        <f>产品服务物料清单!AC313</f>
        <v>0</v>
      </c>
      <c r="O313" s="83">
        <f>产品服务物料清单!AD313</f>
        <v>0</v>
      </c>
      <c r="P313" s="83">
        <f>产品服务物料清单!AE313</f>
        <v>0</v>
      </c>
      <c r="Q313" s="20" t="str">
        <f>产品服务物料清单!B313</f>
        <v>DD</v>
      </c>
      <c r="R313" s="20" t="str">
        <f>产品服务物料清单!A313</f>
        <v>服务采购合同</v>
      </c>
      <c r="S313" s="20" t="str">
        <f>产品服务物料清单!C313</f>
        <v>L:研发类业务(ZI03/ZY01-03)</v>
      </c>
      <c r="T313" s="21">
        <f>产品服务物料清单!F313</f>
        <v>10</v>
      </c>
      <c r="U313" s="20" t="str">
        <f>产品服务物料清单!E313</f>
        <v>鉴证咨询服务</v>
      </c>
      <c r="V313" s="22">
        <f>产品服务物料清单!H313</f>
        <v>3</v>
      </c>
      <c r="W313" s="20" t="str">
        <f>产品服务物料清单!G313</f>
        <v>咨询服务</v>
      </c>
      <c r="X313" s="20" t="str">
        <f>产品服务物料清单!I313</f>
        <v>08</v>
      </c>
      <c r="Y313" s="20" t="str">
        <f>产品服务物料清单!AQ313</f>
        <v>E:其他</v>
      </c>
      <c r="Z313" s="20" t="str">
        <f>产品服务物料清单!K313</f>
        <v>研发订单-法律咨询</v>
      </c>
      <c r="AA313" s="24">
        <f>产品服务物料清单!Q313</f>
        <v>0.06</v>
      </c>
      <c r="AB313" s="83" t="str">
        <f>产品服务物料清单!R313</f>
        <v>其他</v>
      </c>
      <c r="AC313" s="83" t="str">
        <f>产品服务物料清单!S313</f>
        <v>不缴纳印花税</v>
      </c>
    </row>
    <row r="314" spans="1:29" ht="14.1" customHeight="1" x14ac:dyDescent="0.3">
      <c r="A314" s="83" t="str">
        <f>产品服务物料清单!J314</f>
        <v>DDL11101</v>
      </c>
      <c r="B314" s="24" t="str">
        <f>产品服务物料清单!L314</f>
        <v>PC</v>
      </c>
      <c r="C314" s="83">
        <f>产品服务物料清单!M314</f>
        <v>1</v>
      </c>
      <c r="D314" s="24" t="str">
        <f>产品服务物料清单!N314</f>
        <v>在研发的过程中，请外部人员配合开展研发服务的费用。</v>
      </c>
      <c r="E314" s="123" t="str">
        <f>产品服务物料清单!O314</f>
        <v>L</v>
      </c>
      <c r="F314" s="83" t="str">
        <f>产品服务物料清单!P314</f>
        <v>D0</v>
      </c>
      <c r="G314" s="83" t="str">
        <f>产品服务物料清单!U314</f>
        <v>FW</v>
      </c>
      <c r="H314" s="123" t="str">
        <f>产品服务物料清单!V314</f>
        <v>5301000108</v>
      </c>
      <c r="I314" s="83" t="str">
        <f>产品服务物料清单!X314</f>
        <v>×</v>
      </c>
      <c r="J314" s="83" t="str">
        <f>产品服务物料清单!Y314</f>
        <v>×</v>
      </c>
      <c r="K314" s="83" t="str">
        <f>产品服务物料清单!Z314</f>
        <v>×</v>
      </c>
      <c r="L314" s="83" t="str">
        <f>产品服务物料清单!AA314</f>
        <v>×</v>
      </c>
      <c r="M314" s="24">
        <f>产品服务物料清单!AB314</f>
        <v>0</v>
      </c>
      <c r="N314" s="83">
        <f>产品服务物料清单!AC314</f>
        <v>0</v>
      </c>
      <c r="O314" s="83">
        <f>产品服务物料清单!AD314</f>
        <v>0</v>
      </c>
      <c r="P314" s="83">
        <f>产品服务物料清单!AE314</f>
        <v>0</v>
      </c>
      <c r="Q314" s="20" t="str">
        <f>产品服务物料清单!B314</f>
        <v>DD</v>
      </c>
      <c r="R314" s="20" t="str">
        <f>产品服务物料清单!A314</f>
        <v>服务采购合同</v>
      </c>
      <c r="S314" s="20" t="str">
        <f>产品服务物料清单!C314</f>
        <v>L:研发类业务(ZI03/ZY01-02)</v>
      </c>
      <c r="T314" s="21" t="str">
        <f>产品服务物料清单!F314</f>
        <v>11</v>
      </c>
      <c r="U314" s="20" t="str">
        <f>产品服务物料清单!E314</f>
        <v>商务辅助服务</v>
      </c>
      <c r="V314" s="22">
        <f>产品服务物料清单!H314</f>
        <v>1</v>
      </c>
      <c r="W314" s="20" t="str">
        <f>产品服务物料清单!G314</f>
        <v>企业管理服务</v>
      </c>
      <c r="X314" s="20" t="str">
        <f>产品服务物料清单!I314</f>
        <v>01</v>
      </c>
      <c r="Y314" s="20" t="str">
        <f>产品服务物料清单!AQ314</f>
        <v>D:党工团办综合</v>
      </c>
      <c r="Z314" s="20" t="str">
        <f>产品服务物料清单!K314</f>
        <v>研发订单-人员服务</v>
      </c>
      <c r="AA314" s="24">
        <f>产品服务物料清单!Q314</f>
        <v>0.06</v>
      </c>
      <c r="AB314" s="83" t="str">
        <f>产品服务物料清单!R314</f>
        <v>其他</v>
      </c>
      <c r="AC314" s="83" t="str">
        <f>产品服务物料清单!S314</f>
        <v>不缴纳印花税</v>
      </c>
    </row>
    <row r="315" spans="1:29" ht="14.1" customHeight="1" x14ac:dyDescent="0.3">
      <c r="A315" s="83" t="str">
        <f>产品服务物料清单!J315</f>
        <v>DDL11201</v>
      </c>
      <c r="B315" s="24" t="str">
        <f>产品服务物料清单!L315</f>
        <v>PC</v>
      </c>
      <c r="C315" s="83">
        <f>产品服务物料清单!M315</f>
        <v>1</v>
      </c>
      <c r="D315" s="24" t="str">
        <f>产品服务物料清单!N315</f>
        <v>提供与知识产权信息相关的服务，包含专利或非专利的咨询服务、检索服务、分析服务、检索代理服务等，以及与知识产权信息关联的其他服务。</v>
      </c>
      <c r="E315" s="123" t="str">
        <f>产品服务物料清单!O315</f>
        <v>L</v>
      </c>
      <c r="F315" s="83" t="str">
        <f>产品服务物料清单!P315</f>
        <v>D0</v>
      </c>
      <c r="G315" s="83" t="str">
        <f>产品服务物料清单!U315</f>
        <v>FW</v>
      </c>
      <c r="H315" s="123" t="str">
        <f>产品服务物料清单!V315</f>
        <v>5301001300</v>
      </c>
      <c r="I315" s="83" t="str">
        <f>产品服务物料清单!X315</f>
        <v>×</v>
      </c>
      <c r="J315" s="83" t="str">
        <f>产品服务物料清单!Y315</f>
        <v>×</v>
      </c>
      <c r="K315" s="83" t="str">
        <f>产品服务物料清单!Z315</f>
        <v>×</v>
      </c>
      <c r="L315" s="83" t="str">
        <f>产品服务物料清单!AA315</f>
        <v>×</v>
      </c>
      <c r="M315" s="24">
        <f>产品服务物料清单!AB315</f>
        <v>0</v>
      </c>
      <c r="N315" s="83">
        <f>产品服务物料清单!AC315</f>
        <v>0</v>
      </c>
      <c r="O315" s="83">
        <f>产品服务物料清单!AD315</f>
        <v>0</v>
      </c>
      <c r="P315" s="83">
        <f>产品服务物料清单!AE315</f>
        <v>0</v>
      </c>
      <c r="Q315" s="20" t="str">
        <f>产品服务物料清单!B315</f>
        <v>DD</v>
      </c>
      <c r="R315" s="20" t="str">
        <f>产品服务物料清单!A315</f>
        <v>服务采购合同</v>
      </c>
      <c r="S315" s="20" t="str">
        <f>产品服务物料清单!C315</f>
        <v>L:研发类业务(ZI03/ZY01-02)</v>
      </c>
      <c r="T315" s="21" t="str">
        <f>产品服务物料清单!F315</f>
        <v>11</v>
      </c>
      <c r="U315" s="20" t="str">
        <f>产品服务物料清单!E315</f>
        <v>商务辅助服务</v>
      </c>
      <c r="V315" s="22">
        <f>产品服务物料清单!H315</f>
        <v>2</v>
      </c>
      <c r="W315" s="20" t="str">
        <f>产品服务物料清单!G315</f>
        <v>经纪代理服务</v>
      </c>
      <c r="X315" s="20" t="str">
        <f>产品服务物料清单!I315</f>
        <v>01</v>
      </c>
      <c r="Y315" s="20" t="str">
        <f>产品服务物料清单!AQ315</f>
        <v>B:专利类</v>
      </c>
      <c r="Z315" s="20" t="str">
        <f>产品服务物料清单!K315</f>
        <v>研发订单-知识产权费用</v>
      </c>
      <c r="AA315" s="24">
        <f>产品服务物料清单!Q315</f>
        <v>0.06</v>
      </c>
      <c r="AB315" s="83" t="str">
        <f>产品服务物料清单!R315</f>
        <v>其他</v>
      </c>
      <c r="AC315" s="83" t="str">
        <f>产品服务物料清单!S315</f>
        <v>不缴纳印花税</v>
      </c>
    </row>
    <row r="316" spans="1:29" ht="14.1" customHeight="1" x14ac:dyDescent="0.3">
      <c r="A316" s="83" t="str">
        <f>产品服务物料清单!J316</f>
        <v>DDM01101</v>
      </c>
      <c r="B316" s="24" t="str">
        <f>产品服务物料清单!L316</f>
        <v>PC</v>
      </c>
      <c r="C316" s="83">
        <f>产品服务物料清单!M316</f>
        <v>1</v>
      </c>
      <c r="D316" s="24" t="str">
        <f>产品服务物料清单!N316</f>
        <v>指通过铁路运输或其他陆路运输等方式进行的生产材料运输服务；用于对外结算。</v>
      </c>
      <c r="E316" s="123" t="str">
        <f>产品服务物料清单!O316</f>
        <v>M</v>
      </c>
      <c r="F316" s="83" t="str">
        <f>产品服务物料清单!P316</f>
        <v>N1</v>
      </c>
      <c r="G316" s="83" t="str">
        <f>产品服务物料清单!U316</f>
        <v>YS</v>
      </c>
      <c r="H316" s="123" t="str">
        <f>产品服务物料清单!V316</f>
        <v>5101015000</v>
      </c>
      <c r="I316" s="83" t="str">
        <f>产品服务物料清单!X316</f>
        <v>×</v>
      </c>
      <c r="J316" s="83" t="str">
        <f>产品服务物料清单!Y316</f>
        <v>×</v>
      </c>
      <c r="K316" s="83" t="str">
        <f>产品服务物料清单!Z316</f>
        <v>×</v>
      </c>
      <c r="L316" s="83" t="str">
        <f>产品服务物料清单!AA316</f>
        <v>×</v>
      </c>
      <c r="M316" s="24" t="str">
        <f>产品服务物料清单!AB316</f>
        <v>备注栏内容：应将起运地、到达地、车种车号以及运输货物信息等内容填写在发票备注栏中</v>
      </c>
      <c r="N316" s="83">
        <f>产品服务物料清单!AC316</f>
        <v>0</v>
      </c>
      <c r="O316" s="83">
        <f>产品服务物料清单!AD316</f>
        <v>0</v>
      </c>
      <c r="P316" s="83">
        <f>产品服务物料清单!AE316</f>
        <v>0</v>
      </c>
      <c r="Q316" s="20" t="str">
        <f>产品服务物料清单!B316</f>
        <v>DD</v>
      </c>
      <c r="R316" s="20" t="str">
        <f>产品服务物料清单!A316</f>
        <v>服务采购合同</v>
      </c>
      <c r="S316" s="20" t="str">
        <f>产品服务物料清单!C316</f>
        <v>M:销售结算类业务(ZY06)</v>
      </c>
      <c r="T316" s="21" t="str">
        <f>产品服务物料清单!F316</f>
        <v>01</v>
      </c>
      <c r="U316" s="20" t="str">
        <f>产品服务物料清单!E316</f>
        <v>交通运输服务</v>
      </c>
      <c r="V316" s="22">
        <f>产品服务物料清单!H316</f>
        <v>1</v>
      </c>
      <c r="W316" s="20" t="str">
        <f>产品服务物料清单!G316</f>
        <v>陆路运输服务</v>
      </c>
      <c r="X316" s="20" t="str">
        <f>产品服务物料清单!I316</f>
        <v>01</v>
      </c>
      <c r="Y316" s="20" t="str">
        <f>产品服务物料清单!AQ316</f>
        <v>E:其他</v>
      </c>
      <c r="Z316" s="20" t="str">
        <f>产品服务物料清单!K316</f>
        <v>销售结算-陆路运输-生产材料</v>
      </c>
      <c r="AA316" s="24">
        <f>产品服务物料清单!Q316</f>
        <v>0.09</v>
      </c>
      <c r="AB316" s="83" t="str">
        <f>产品服务物料清单!R316</f>
        <v>运输服务（进）</v>
      </c>
      <c r="AC316" s="83" t="str">
        <f>产品服务物料清单!S316</f>
        <v>货物运输合同</v>
      </c>
    </row>
    <row r="317" spans="1:29" ht="14.1" customHeight="1" x14ac:dyDescent="0.3">
      <c r="A317" s="83" t="str">
        <f>产品服务物料清单!J317</f>
        <v>DDM01102</v>
      </c>
      <c r="B317" s="24" t="str">
        <f>产品服务物料清单!L317</f>
        <v>PC</v>
      </c>
      <c r="C317" s="83">
        <f>产品服务物料清单!M317</f>
        <v>1</v>
      </c>
      <c r="D317" s="24" t="str">
        <f>产品服务物料清单!N317</f>
        <v>指通过铁路运输或其他陆路运输等方式进行的设备、工装运输服务；用于对外结算。</v>
      </c>
      <c r="E317" s="123" t="str">
        <f>产品服务物料清单!O317</f>
        <v>M</v>
      </c>
      <c r="F317" s="83" t="str">
        <f>产品服务物料清单!P317</f>
        <v>N1</v>
      </c>
      <c r="G317" s="83" t="str">
        <f>产品服务物料清单!U317</f>
        <v>YS</v>
      </c>
      <c r="H317" s="123" t="str">
        <f>产品服务物料清单!V317</f>
        <v>5101015000</v>
      </c>
      <c r="I317" s="83" t="str">
        <f>产品服务物料清单!X317</f>
        <v>×</v>
      </c>
      <c r="J317" s="83" t="str">
        <f>产品服务物料清单!Y317</f>
        <v>×</v>
      </c>
      <c r="K317" s="83" t="str">
        <f>产品服务物料清单!Z317</f>
        <v>×</v>
      </c>
      <c r="L317" s="83" t="str">
        <f>产品服务物料清单!AA317</f>
        <v>×</v>
      </c>
      <c r="M317" s="24" t="str">
        <f>产品服务物料清单!AB317</f>
        <v>备注栏内容：应将起运地、到达地、车种车号以及运输货物信息等内容填写在发票备注栏中</v>
      </c>
      <c r="N317" s="83">
        <f>产品服务物料清单!AC317</f>
        <v>0</v>
      </c>
      <c r="O317" s="83">
        <f>产品服务物料清单!AD317</f>
        <v>0</v>
      </c>
      <c r="P317" s="83">
        <f>产品服务物料清单!AE317</f>
        <v>0</v>
      </c>
      <c r="Q317" s="20" t="str">
        <f>产品服务物料清单!B317</f>
        <v>DD</v>
      </c>
      <c r="R317" s="20" t="str">
        <f>产品服务物料清单!A317</f>
        <v>服务采购合同</v>
      </c>
      <c r="S317" s="20" t="str">
        <f>产品服务物料清单!C317</f>
        <v>M:销售结算类业务(ZY06)</v>
      </c>
      <c r="T317" s="21" t="str">
        <f>产品服务物料清单!F317</f>
        <v>01</v>
      </c>
      <c r="U317" s="20" t="str">
        <f>产品服务物料清单!E317</f>
        <v>交通运输服务</v>
      </c>
      <c r="V317" s="22">
        <f>产品服务物料清单!H317</f>
        <v>1</v>
      </c>
      <c r="W317" s="20" t="str">
        <f>产品服务物料清单!G317</f>
        <v>陆路运输服务</v>
      </c>
      <c r="X317" s="20" t="str">
        <f>产品服务物料清单!I317</f>
        <v>02</v>
      </c>
      <c r="Y317" s="20" t="str">
        <f>产品服务物料清单!AQ317</f>
        <v>E:其他</v>
      </c>
      <c r="Z317" s="20" t="str">
        <f>产品服务物料清单!K317</f>
        <v>销售结算-陆路运输-设备工装</v>
      </c>
      <c r="AA317" s="24">
        <f>产品服务物料清单!Q317</f>
        <v>0.09</v>
      </c>
      <c r="AB317" s="83" t="str">
        <f>产品服务物料清单!R317</f>
        <v>运输服务（进）</v>
      </c>
      <c r="AC317" s="83" t="str">
        <f>产品服务物料清单!S317</f>
        <v>货物运输合同</v>
      </c>
    </row>
    <row r="318" spans="1:29" ht="14.1" customHeight="1" x14ac:dyDescent="0.3">
      <c r="A318" s="83" t="str">
        <f>产品服务物料清单!J318</f>
        <v>DDM01201</v>
      </c>
      <c r="B318" s="24" t="str">
        <f>产品服务物料清单!L318</f>
        <v>PC</v>
      </c>
      <c r="C318" s="83">
        <f>产品服务物料清单!M318</f>
        <v>1</v>
      </c>
      <c r="D318" s="24" t="str">
        <f>产品服务物料清单!N318</f>
        <v>指通过江、河、湖、川等天然、人工水道或者海洋航道运送材料的业务；用于对外结算。</v>
      </c>
      <c r="E318" s="123" t="str">
        <f>产品服务物料清单!O318</f>
        <v>M</v>
      </c>
      <c r="F318" s="83" t="str">
        <f>产品服务物料清单!P318</f>
        <v>N1</v>
      </c>
      <c r="G318" s="83" t="str">
        <f>产品服务物料清单!U318</f>
        <v>YS</v>
      </c>
      <c r="H318" s="123" t="str">
        <f>产品服务物料清单!V318</f>
        <v>5101015000</v>
      </c>
      <c r="I318" s="83" t="str">
        <f>产品服务物料清单!X318</f>
        <v>×</v>
      </c>
      <c r="J318" s="83" t="str">
        <f>产品服务物料清单!Y318</f>
        <v>×</v>
      </c>
      <c r="K318" s="83" t="str">
        <f>产品服务物料清单!Z318</f>
        <v>×</v>
      </c>
      <c r="L318" s="83" t="str">
        <f>产品服务物料清单!AA318</f>
        <v>×</v>
      </c>
      <c r="M318" s="24" t="str">
        <f>产品服务物料清单!AB318</f>
        <v>备注栏内容：应将起运地、到达地、车种车号以及运输货物信息等内容填写在发票备注栏中</v>
      </c>
      <c r="N318" s="83">
        <f>产品服务物料清单!AC318</f>
        <v>0</v>
      </c>
      <c r="O318" s="83">
        <f>产品服务物料清单!AD318</f>
        <v>0</v>
      </c>
      <c r="P318" s="83">
        <f>产品服务物料清单!AE318</f>
        <v>0</v>
      </c>
      <c r="Q318" s="20" t="str">
        <f>产品服务物料清单!B318</f>
        <v>DD</v>
      </c>
      <c r="R318" s="20" t="str">
        <f>产品服务物料清单!A318</f>
        <v>服务采购合同</v>
      </c>
      <c r="S318" s="20" t="str">
        <f>产品服务物料清单!C318</f>
        <v>M:销售结算类业务(ZY06)</v>
      </c>
      <c r="T318" s="21" t="str">
        <f>产品服务物料清单!F318</f>
        <v>01</v>
      </c>
      <c r="U318" s="20" t="str">
        <f>产品服务物料清单!E318</f>
        <v>交通运输服务</v>
      </c>
      <c r="V318" s="22">
        <f>产品服务物料清单!H318</f>
        <v>2</v>
      </c>
      <c r="W318" s="20" t="str">
        <f>产品服务物料清单!G318</f>
        <v>水路运输服务</v>
      </c>
      <c r="X318" s="20" t="str">
        <f>产品服务物料清单!I318</f>
        <v>01</v>
      </c>
      <c r="Y318" s="20" t="str">
        <f>产品服务物料清单!AQ318</f>
        <v>E:其他</v>
      </c>
      <c r="Z318" s="20" t="str">
        <f>产品服务物料清单!K318</f>
        <v>销售结算-海运运输-生产材料</v>
      </c>
      <c r="AA318" s="24">
        <f>产品服务物料清单!Q318</f>
        <v>0.09</v>
      </c>
      <c r="AB318" s="83" t="str">
        <f>产品服务物料清单!R318</f>
        <v>运输服务（进）</v>
      </c>
      <c r="AC318" s="83" t="str">
        <f>产品服务物料清单!S318</f>
        <v>货物运输合同</v>
      </c>
    </row>
    <row r="319" spans="1:29" ht="14.1" customHeight="1" x14ac:dyDescent="0.3">
      <c r="A319" s="83" t="str">
        <f>产品服务物料清单!J319</f>
        <v>DDM01301</v>
      </c>
      <c r="B319" s="24" t="str">
        <f>产品服务物料清单!L319</f>
        <v>PC</v>
      </c>
      <c r="C319" s="83">
        <f>产品服务物料清单!M319</f>
        <v>1</v>
      </c>
      <c r="D319" s="24" t="str">
        <f>产品服务物料清单!N319</f>
        <v>指除售后人员、研发人员外其他人员出差的大额机票；用于对外结算。</v>
      </c>
      <c r="E319" s="123" t="str">
        <f>产品服务物料清单!O319</f>
        <v>M</v>
      </c>
      <c r="F319" s="83" t="str">
        <f>产品服务物料清单!P319</f>
        <v>N1</v>
      </c>
      <c r="G319" s="83" t="str">
        <f>产品服务物料清单!U319</f>
        <v>FW</v>
      </c>
      <c r="H319" s="123" t="str">
        <f>产品服务物料清单!V319</f>
        <v>5101014000</v>
      </c>
      <c r="I319" s="83" t="str">
        <f>产品服务物料清单!X319</f>
        <v>×</v>
      </c>
      <c r="J319" s="83" t="str">
        <f>产品服务物料清单!Y319</f>
        <v>×</v>
      </c>
      <c r="K319" s="83" t="str">
        <f>产品服务物料清单!Z319</f>
        <v>×</v>
      </c>
      <c r="L319" s="83" t="str">
        <f>产品服务物料清单!AA319</f>
        <v>×</v>
      </c>
      <c r="M319" s="24">
        <f>产品服务物料清单!AB319</f>
        <v>0</v>
      </c>
      <c r="N319" s="83">
        <f>产品服务物料清单!AC319</f>
        <v>0</v>
      </c>
      <c r="O319" s="83">
        <f>产品服务物料清单!AD319</f>
        <v>0</v>
      </c>
      <c r="P319" s="83">
        <f>产品服务物料清单!AE319</f>
        <v>0</v>
      </c>
      <c r="Q319" s="20" t="str">
        <f>产品服务物料清单!B319</f>
        <v>DD</v>
      </c>
      <c r="R319" s="20" t="str">
        <f>产品服务物料清单!A319</f>
        <v>服务采购合同</v>
      </c>
      <c r="S319" s="20" t="str">
        <f>产品服务物料清单!C319</f>
        <v>M:销售结算类业务(ZY06)</v>
      </c>
      <c r="T319" s="21" t="str">
        <f>产品服务物料清单!F319</f>
        <v>01</v>
      </c>
      <c r="U319" s="20" t="str">
        <f>产品服务物料清单!E319</f>
        <v>交通运输服务</v>
      </c>
      <c r="V319" s="22">
        <f>产品服务物料清单!H319</f>
        <v>3</v>
      </c>
      <c r="W319" s="20" t="str">
        <f>产品服务物料清单!G319</f>
        <v>航空运输服务</v>
      </c>
      <c r="X319" s="20" t="str">
        <f>产品服务物料清单!I319</f>
        <v>01</v>
      </c>
      <c r="Y319" s="20" t="str">
        <f>产品服务物料清单!AQ319</f>
        <v>E:其他</v>
      </c>
      <c r="Z319" s="20" t="str">
        <f>产品服务物料清单!K319</f>
        <v>销售结算-飞机票</v>
      </c>
      <c r="AA319" s="24">
        <f>产品服务物料清单!Q319</f>
        <v>0.09</v>
      </c>
      <c r="AB319" s="83" t="str">
        <f>产品服务物料清单!R319</f>
        <v>运输服务（进）</v>
      </c>
      <c r="AC319" s="83" t="str">
        <f>产品服务物料清单!S319</f>
        <v>不缴纳印花税</v>
      </c>
    </row>
    <row r="320" spans="1:29" ht="14.1" customHeight="1" x14ac:dyDescent="0.3">
      <c r="A320" s="83" t="str">
        <f>产品服务物料清单!J320</f>
        <v>DDM01302</v>
      </c>
      <c r="B320" s="24" t="str">
        <f>产品服务物料清单!L320</f>
        <v>PC</v>
      </c>
      <c r="C320" s="83">
        <f>产品服务物料清单!M320</f>
        <v>1</v>
      </c>
      <c r="D320" s="24" t="str">
        <f>产品服务物料清单!N320</f>
        <v>指通过空中航线运送生产材料的业务；用于对外结算；用于对外结算。</v>
      </c>
      <c r="E320" s="123" t="str">
        <f>产品服务物料清单!O320</f>
        <v>M</v>
      </c>
      <c r="F320" s="83" t="str">
        <f>产品服务物料清单!P320</f>
        <v>N1</v>
      </c>
      <c r="G320" s="83" t="str">
        <f>产品服务物料清单!U320</f>
        <v>YS</v>
      </c>
      <c r="H320" s="123" t="str">
        <f>产品服务物料清单!V320</f>
        <v>5101015000</v>
      </c>
      <c r="I320" s="83" t="str">
        <f>产品服务物料清单!X320</f>
        <v>×</v>
      </c>
      <c r="J320" s="83" t="str">
        <f>产品服务物料清单!Y320</f>
        <v>×</v>
      </c>
      <c r="K320" s="83" t="str">
        <f>产品服务物料清单!Z320</f>
        <v>×</v>
      </c>
      <c r="L320" s="83" t="str">
        <f>产品服务物料清单!AA320</f>
        <v>×</v>
      </c>
      <c r="M320" s="24" t="str">
        <f>产品服务物料清单!AB320</f>
        <v>备注栏内容：应将起运地、到达地、车种车号以及运输货物信息等内容填写在发票备注栏中</v>
      </c>
      <c r="N320" s="83">
        <f>产品服务物料清单!AC320</f>
        <v>0</v>
      </c>
      <c r="O320" s="83">
        <f>产品服务物料清单!AD320</f>
        <v>0</v>
      </c>
      <c r="P320" s="83">
        <f>产品服务物料清单!AE320</f>
        <v>0</v>
      </c>
      <c r="Q320" s="20" t="str">
        <f>产品服务物料清单!B320</f>
        <v>DD</v>
      </c>
      <c r="R320" s="20" t="str">
        <f>产品服务物料清单!A320</f>
        <v>服务采购合同</v>
      </c>
      <c r="S320" s="20" t="str">
        <f>产品服务物料清单!C320</f>
        <v>M:销售结算类业务(ZY06)</v>
      </c>
      <c r="T320" s="21" t="str">
        <f>产品服务物料清单!F320</f>
        <v>01</v>
      </c>
      <c r="U320" s="20" t="str">
        <f>产品服务物料清单!E320</f>
        <v>交通运输服务</v>
      </c>
      <c r="V320" s="22">
        <f>产品服务物料清单!H320</f>
        <v>3</v>
      </c>
      <c r="W320" s="20" t="str">
        <f>产品服务物料清单!G320</f>
        <v>航空运输服务</v>
      </c>
      <c r="X320" s="20" t="str">
        <f>产品服务物料清单!I320</f>
        <v>02</v>
      </c>
      <c r="Y320" s="20" t="str">
        <f>产品服务物料清单!AQ320</f>
        <v>E:其他</v>
      </c>
      <c r="Z320" s="20" t="str">
        <f>产品服务物料清单!K320</f>
        <v>销售结算-航空运输-生产材料</v>
      </c>
      <c r="AA320" s="24">
        <f>产品服务物料清单!Q320</f>
        <v>0.09</v>
      </c>
      <c r="AB320" s="83" t="str">
        <f>产品服务物料清单!R320</f>
        <v>运输服务（进）</v>
      </c>
      <c r="AC320" s="83" t="str">
        <f>产品服务物料清单!S320</f>
        <v>货物运输合同</v>
      </c>
    </row>
    <row r="321" spans="1:29" ht="14.1" customHeight="1" x14ac:dyDescent="0.3">
      <c r="A321" s="83" t="str">
        <f>产品服务物料清单!J321</f>
        <v>DDM02501</v>
      </c>
      <c r="B321" s="24" t="str">
        <f>产品服务物料清单!L321</f>
        <v>PC</v>
      </c>
      <c r="C321" s="83">
        <f>产品服务物料清单!M321</f>
        <v>1</v>
      </c>
      <c r="D321" s="24" t="str">
        <f>产品服务物料清单!N321</f>
        <v>车间内叶片搬运，采用吊车吨位的方式结算；用于对外结算。</v>
      </c>
      <c r="E321" s="123" t="str">
        <f>产品服务物料清单!O321</f>
        <v>M</v>
      </c>
      <c r="F321" s="83" t="str">
        <f>产品服务物料清单!P321</f>
        <v>D0</v>
      </c>
      <c r="G321" s="83" t="str">
        <f>产品服务物料清单!U321</f>
        <v>FW</v>
      </c>
      <c r="H321" s="123" t="str">
        <f>产品服务物料清单!V321</f>
        <v>5101050000</v>
      </c>
      <c r="I321" s="83" t="str">
        <f>产品服务物料清单!X321</f>
        <v>×</v>
      </c>
      <c r="J321" s="83" t="str">
        <f>产品服务物料清单!Y321</f>
        <v>×</v>
      </c>
      <c r="K321" s="83" t="str">
        <f>产品服务物料清单!Z321</f>
        <v>√</v>
      </c>
      <c r="L321" s="83" t="str">
        <f>产品服务物料清单!AA321</f>
        <v>×</v>
      </c>
      <c r="M321" s="24">
        <f>产品服务物料清单!AB321</f>
        <v>0</v>
      </c>
      <c r="N321" s="83" t="str">
        <f>产品服务物料清单!AC321</f>
        <v>费用结算单</v>
      </c>
      <c r="O321" s="83">
        <f>产品服务物料清单!AD321</f>
        <v>0</v>
      </c>
      <c r="P321" s="83">
        <f>产品服务物料清单!AE321</f>
        <v>0</v>
      </c>
      <c r="Q321" s="20" t="str">
        <f>产品服务物料清单!B321</f>
        <v>DD</v>
      </c>
      <c r="R321" s="20" t="str">
        <f>产品服务物料清单!A321</f>
        <v>服务采购合同</v>
      </c>
      <c r="S321" s="20" t="str">
        <f>产品服务物料清单!C321</f>
        <v>M:销售结算类业务(ZY06)</v>
      </c>
      <c r="T321" s="21" t="str">
        <f>产品服务物料清单!F321</f>
        <v>02</v>
      </c>
      <c r="U321" s="20" t="str">
        <f>产品服务物料清单!E321</f>
        <v>物流辅助服务</v>
      </c>
      <c r="V321" s="22">
        <f>产品服务物料清单!H321</f>
        <v>5</v>
      </c>
      <c r="W321" s="20" t="str">
        <f>产品服务物料清单!G321</f>
        <v>装卸搬运服务</v>
      </c>
      <c r="X321" s="20" t="str">
        <f>产品服务物料清单!I321</f>
        <v>01</v>
      </c>
      <c r="Y321" s="20" t="str">
        <f>产品服务物料清单!AQ321</f>
        <v>E:其他</v>
      </c>
      <c r="Z321" s="20" t="str">
        <f>产品服务物料清单!K321</f>
        <v>销售结算-叶片搬运-100T吊车</v>
      </c>
      <c r="AA321" s="24">
        <f>产品服务物料清单!Q321</f>
        <v>0.06</v>
      </c>
      <c r="AB321" s="83" t="str">
        <f>产品服务物料清单!R321</f>
        <v>其他</v>
      </c>
      <c r="AC321" s="83" t="str">
        <f>产品服务物料清单!S321</f>
        <v>不缴纳印花税</v>
      </c>
    </row>
    <row r="322" spans="1:29" ht="14.1" customHeight="1" x14ac:dyDescent="0.3">
      <c r="A322" s="83" t="str">
        <f>产品服务物料清单!J322</f>
        <v>DDM02502</v>
      </c>
      <c r="B322" s="24" t="str">
        <f>产品服务物料清单!L322</f>
        <v>PC</v>
      </c>
      <c r="C322" s="83">
        <f>产品服务物料清单!M322</f>
        <v>1</v>
      </c>
      <c r="D322" s="24" t="str">
        <f>产品服务物料清单!N322</f>
        <v>车间内叶片搬运，采用吊车吨位的方式结算；用于对外结算。</v>
      </c>
      <c r="E322" s="123" t="str">
        <f>产品服务物料清单!O322</f>
        <v>M</v>
      </c>
      <c r="F322" s="83" t="str">
        <f>产品服务物料清单!P322</f>
        <v>D0</v>
      </c>
      <c r="G322" s="83" t="str">
        <f>产品服务物料清单!U322</f>
        <v>FW</v>
      </c>
      <c r="H322" s="123" t="str">
        <f>产品服务物料清单!V322</f>
        <v>5101050000</v>
      </c>
      <c r="I322" s="83" t="str">
        <f>产品服务物料清单!X322</f>
        <v>×</v>
      </c>
      <c r="J322" s="83" t="str">
        <f>产品服务物料清单!Y322</f>
        <v>×</v>
      </c>
      <c r="K322" s="83" t="str">
        <f>产品服务物料清单!Z322</f>
        <v>√</v>
      </c>
      <c r="L322" s="83" t="str">
        <f>产品服务物料清单!AA322</f>
        <v>×</v>
      </c>
      <c r="M322" s="24">
        <f>产品服务物料清单!AB322</f>
        <v>0</v>
      </c>
      <c r="N322" s="83" t="str">
        <f>产品服务物料清单!AC322</f>
        <v>费用结算单</v>
      </c>
      <c r="O322" s="83">
        <f>产品服务物料清单!AD322</f>
        <v>0</v>
      </c>
      <c r="P322" s="83">
        <f>产品服务物料清单!AE322</f>
        <v>0</v>
      </c>
      <c r="Q322" s="20" t="str">
        <f>产品服务物料清单!B322</f>
        <v>DD</v>
      </c>
      <c r="R322" s="20" t="str">
        <f>产品服务物料清单!A322</f>
        <v>服务采购合同</v>
      </c>
      <c r="S322" s="20" t="str">
        <f>产品服务物料清单!C322</f>
        <v>M:销售结算类业务(ZY06)</v>
      </c>
      <c r="T322" s="21" t="str">
        <f>产品服务物料清单!F322</f>
        <v>02</v>
      </c>
      <c r="U322" s="20" t="str">
        <f>产品服务物料清单!E322</f>
        <v>物流辅助服务</v>
      </c>
      <c r="V322" s="22">
        <f>产品服务物料清单!H322</f>
        <v>5</v>
      </c>
      <c r="W322" s="20" t="str">
        <f>产品服务物料清单!G322</f>
        <v>装卸搬运服务</v>
      </c>
      <c r="X322" s="20" t="str">
        <f>产品服务物料清单!I322</f>
        <v>02</v>
      </c>
      <c r="Y322" s="20" t="str">
        <f>产品服务物料清单!AQ322</f>
        <v>E:其他</v>
      </c>
      <c r="Z322" s="20" t="str">
        <f>产品服务物料清单!K322</f>
        <v>销售结算-叶片搬运-25T吊车</v>
      </c>
      <c r="AA322" s="24">
        <f>产品服务物料清单!Q322</f>
        <v>0.06</v>
      </c>
      <c r="AB322" s="83" t="str">
        <f>产品服务物料清单!R322</f>
        <v>其他</v>
      </c>
      <c r="AC322" s="83" t="str">
        <f>产品服务物料清单!S322</f>
        <v>不缴纳印花税</v>
      </c>
    </row>
    <row r="323" spans="1:29" ht="14.1" customHeight="1" x14ac:dyDescent="0.3">
      <c r="A323" s="83" t="str">
        <f>产品服务物料清单!J323</f>
        <v>DDM02503</v>
      </c>
      <c r="B323" s="24" t="str">
        <f>产品服务物料清单!L323</f>
        <v>PC</v>
      </c>
      <c r="C323" s="83">
        <f>产品服务物料清单!M323</f>
        <v>1</v>
      </c>
      <c r="D323" s="24" t="str">
        <f>产品服务物料清单!N323</f>
        <v>车间内叶片搬运，采用吊车吨位的方式结算；用于对外结算。</v>
      </c>
      <c r="E323" s="123" t="str">
        <f>产品服务物料清单!O323</f>
        <v>M</v>
      </c>
      <c r="F323" s="83" t="str">
        <f>产品服务物料清单!P323</f>
        <v>D0</v>
      </c>
      <c r="G323" s="83" t="str">
        <f>产品服务物料清单!U323</f>
        <v>FW</v>
      </c>
      <c r="H323" s="123" t="str">
        <f>产品服务物料清单!V323</f>
        <v>5101050000</v>
      </c>
      <c r="I323" s="83" t="str">
        <f>产品服务物料清单!X323</f>
        <v>×</v>
      </c>
      <c r="J323" s="83" t="str">
        <f>产品服务物料清单!Y323</f>
        <v>×</v>
      </c>
      <c r="K323" s="83" t="str">
        <f>产品服务物料清单!Z323</f>
        <v>√</v>
      </c>
      <c r="L323" s="83" t="str">
        <f>产品服务物料清单!AA323</f>
        <v>×</v>
      </c>
      <c r="M323" s="24">
        <f>产品服务物料清单!AB323</f>
        <v>0</v>
      </c>
      <c r="N323" s="83" t="str">
        <f>产品服务物料清单!AC323</f>
        <v>费用结算单</v>
      </c>
      <c r="O323" s="83">
        <f>产品服务物料清单!AD323</f>
        <v>0</v>
      </c>
      <c r="P323" s="83">
        <f>产品服务物料清单!AE323</f>
        <v>0</v>
      </c>
      <c r="Q323" s="20" t="str">
        <f>产品服务物料清单!B323</f>
        <v>DD</v>
      </c>
      <c r="R323" s="20" t="str">
        <f>产品服务物料清单!A323</f>
        <v>服务采购合同</v>
      </c>
      <c r="S323" s="20" t="str">
        <f>产品服务物料清单!C323</f>
        <v>M:销售结算类业务(ZY06)</v>
      </c>
      <c r="T323" s="21" t="str">
        <f>产品服务物料清单!F323</f>
        <v>02</v>
      </c>
      <c r="U323" s="20" t="str">
        <f>产品服务物料清单!E323</f>
        <v>物流辅助服务</v>
      </c>
      <c r="V323" s="22">
        <f>产品服务物料清单!H323</f>
        <v>5</v>
      </c>
      <c r="W323" s="20" t="str">
        <f>产品服务物料清单!G323</f>
        <v>装卸搬运服务</v>
      </c>
      <c r="X323" s="20" t="str">
        <f>产品服务物料清单!I323</f>
        <v>03</v>
      </c>
      <c r="Y323" s="20" t="str">
        <f>产品服务物料清单!AQ323</f>
        <v>E:其他</v>
      </c>
      <c r="Z323" s="20" t="str">
        <f>产品服务物料清单!K323</f>
        <v>销售结算-叶片搬运-50T吊车</v>
      </c>
      <c r="AA323" s="24">
        <f>产品服务物料清单!Q323</f>
        <v>0.06</v>
      </c>
      <c r="AB323" s="83" t="str">
        <f>产品服务物料清单!R323</f>
        <v>其他</v>
      </c>
      <c r="AC323" s="83" t="str">
        <f>产品服务物料清单!S323</f>
        <v>不缴纳印花税</v>
      </c>
    </row>
    <row r="324" spans="1:29" ht="14.1" customHeight="1" x14ac:dyDescent="0.3">
      <c r="A324" s="83" t="str">
        <f>产品服务物料清单!J324</f>
        <v>DDM02504</v>
      </c>
      <c r="B324" s="24" t="str">
        <f>产品服务物料清单!L324</f>
        <v>PC</v>
      </c>
      <c r="C324" s="83">
        <f>产品服务物料清单!M324</f>
        <v>1</v>
      </c>
      <c r="D324" s="24" t="str">
        <f>产品服务物料清单!N324</f>
        <v>车间内叶片搬运，采用吊车吨位的方式结算；用于对外结算。</v>
      </c>
      <c r="E324" s="123" t="str">
        <f>产品服务物料清单!O324</f>
        <v>M</v>
      </c>
      <c r="F324" s="83" t="str">
        <f>产品服务物料清单!P324</f>
        <v>D0</v>
      </c>
      <c r="G324" s="83" t="str">
        <f>产品服务物料清单!U324</f>
        <v>FW</v>
      </c>
      <c r="H324" s="123" t="str">
        <f>产品服务物料清单!V324</f>
        <v>5101050000</v>
      </c>
      <c r="I324" s="83" t="str">
        <f>产品服务物料清单!X324</f>
        <v>×</v>
      </c>
      <c r="J324" s="83" t="str">
        <f>产品服务物料清单!Y324</f>
        <v>×</v>
      </c>
      <c r="K324" s="83" t="str">
        <f>产品服务物料清单!Z324</f>
        <v>√</v>
      </c>
      <c r="L324" s="83" t="str">
        <f>产品服务物料清单!AA324</f>
        <v>×</v>
      </c>
      <c r="M324" s="24">
        <f>产品服务物料清单!AB324</f>
        <v>0</v>
      </c>
      <c r="N324" s="83" t="str">
        <f>产品服务物料清单!AC324</f>
        <v>费用结算单</v>
      </c>
      <c r="O324" s="83">
        <f>产品服务物料清单!AD324</f>
        <v>0</v>
      </c>
      <c r="P324" s="83">
        <f>产品服务物料清单!AE324</f>
        <v>0</v>
      </c>
      <c r="Q324" s="20" t="str">
        <f>产品服务物料清单!B324</f>
        <v>DD</v>
      </c>
      <c r="R324" s="20" t="str">
        <f>产品服务物料清单!A324</f>
        <v>服务采购合同</v>
      </c>
      <c r="S324" s="20" t="str">
        <f>产品服务物料清单!C324</f>
        <v>M:销售结算类业务(ZY06)</v>
      </c>
      <c r="T324" s="21" t="str">
        <f>产品服务物料清单!F324</f>
        <v>02</v>
      </c>
      <c r="U324" s="20" t="str">
        <f>产品服务物料清单!E324</f>
        <v>物流辅助服务</v>
      </c>
      <c r="V324" s="22">
        <f>产品服务物料清单!H324</f>
        <v>5</v>
      </c>
      <c r="W324" s="20" t="str">
        <f>产品服务物料清单!G324</f>
        <v>装卸搬运服务</v>
      </c>
      <c r="X324" s="20" t="str">
        <f>产品服务物料清单!I324</f>
        <v>04</v>
      </c>
      <c r="Y324" s="20" t="str">
        <f>产品服务物料清单!AQ324</f>
        <v>E:其他</v>
      </c>
      <c r="Z324" s="20" t="str">
        <f>产品服务物料清单!K324</f>
        <v>销售结算-叶片搬运-75T吊车</v>
      </c>
      <c r="AA324" s="24">
        <f>产品服务物料清单!Q324</f>
        <v>0.06</v>
      </c>
      <c r="AB324" s="83" t="str">
        <f>产品服务物料清单!R324</f>
        <v>其他</v>
      </c>
      <c r="AC324" s="83" t="str">
        <f>产品服务物料清单!S324</f>
        <v>不缴纳印花税</v>
      </c>
    </row>
    <row r="325" spans="1:29" ht="14.1" customHeight="1" x14ac:dyDescent="0.3">
      <c r="A325" s="83" t="str">
        <f>产品服务物料清单!J325</f>
        <v>DDM02505</v>
      </c>
      <c r="B325" s="24" t="str">
        <f>产品服务物料清单!L325</f>
        <v>PC</v>
      </c>
      <c r="C325" s="83">
        <f>产品服务物料清单!M325</f>
        <v>1</v>
      </c>
      <c r="D325" s="24" t="str">
        <f>产品服务物料清单!N325</f>
        <v>车间内叶片搬运，采用吊车吨位的方式结算；用于对外结算。</v>
      </c>
      <c r="E325" s="123" t="str">
        <f>产品服务物料清单!O325</f>
        <v>M</v>
      </c>
      <c r="F325" s="83" t="str">
        <f>产品服务物料清单!P325</f>
        <v>D0</v>
      </c>
      <c r="G325" s="83" t="str">
        <f>产品服务物料清单!U325</f>
        <v>FW</v>
      </c>
      <c r="H325" s="123" t="str">
        <f>产品服务物料清单!V325</f>
        <v>5101050000</v>
      </c>
      <c r="I325" s="83" t="str">
        <f>产品服务物料清单!X325</f>
        <v>×</v>
      </c>
      <c r="J325" s="83" t="str">
        <f>产品服务物料清单!Y325</f>
        <v>×</v>
      </c>
      <c r="K325" s="83" t="str">
        <f>产品服务物料清单!Z325</f>
        <v>√</v>
      </c>
      <c r="L325" s="83" t="str">
        <f>产品服务物料清单!AA325</f>
        <v>×</v>
      </c>
      <c r="M325" s="24">
        <f>产品服务物料清单!AB325</f>
        <v>0</v>
      </c>
      <c r="N325" s="83" t="str">
        <f>产品服务物料清单!AC325</f>
        <v>费用结算单</v>
      </c>
      <c r="O325" s="83">
        <f>产品服务物料清单!AD325</f>
        <v>0</v>
      </c>
      <c r="P325" s="83">
        <f>产品服务物料清单!AE325</f>
        <v>0</v>
      </c>
      <c r="Q325" s="20" t="str">
        <f>产品服务物料清单!B325</f>
        <v>DD</v>
      </c>
      <c r="R325" s="20" t="str">
        <f>产品服务物料清单!A325</f>
        <v>服务采购合同</v>
      </c>
      <c r="S325" s="20" t="str">
        <f>产品服务物料清单!C325</f>
        <v>M:销售结算类业务(ZY06)</v>
      </c>
      <c r="T325" s="21" t="str">
        <f>产品服务物料清单!F325</f>
        <v>02</v>
      </c>
      <c r="U325" s="20" t="str">
        <f>产品服务物料清单!E325</f>
        <v>物流辅助服务</v>
      </c>
      <c r="V325" s="22">
        <f>产品服务物料清单!H325</f>
        <v>5</v>
      </c>
      <c r="W325" s="20" t="str">
        <f>产品服务物料清单!G325</f>
        <v>装卸搬运服务</v>
      </c>
      <c r="X325" s="20" t="str">
        <f>产品服务物料清单!I325</f>
        <v>05</v>
      </c>
      <c r="Y325" s="20" t="str">
        <f>产品服务物料清单!AQ325</f>
        <v>E:其他</v>
      </c>
      <c r="Z325" s="20" t="str">
        <f>产品服务物料清单!K325</f>
        <v>销售结算-叶片搬运-8T吊车</v>
      </c>
      <c r="AA325" s="24">
        <f>产品服务物料清单!Q325</f>
        <v>0.06</v>
      </c>
      <c r="AB325" s="83" t="str">
        <f>产品服务物料清单!R325</f>
        <v>其他</v>
      </c>
      <c r="AC325" s="83" t="str">
        <f>产品服务物料清单!S325</f>
        <v>不缴纳印花税</v>
      </c>
    </row>
    <row r="326" spans="1:29" ht="14.1" customHeight="1" x14ac:dyDescent="0.3">
      <c r="A326" s="83" t="str">
        <f>产品服务物料清单!J326</f>
        <v>DDM02506</v>
      </c>
      <c r="B326" s="24" t="str">
        <f>产品服务物料清单!L326</f>
        <v>PC</v>
      </c>
      <c r="C326" s="83">
        <f>产品服务物料清单!M326</f>
        <v>1</v>
      </c>
      <c r="D326" s="24" t="str">
        <f>产品服务物料清单!N326</f>
        <v>车间内叶片搬运，采用小时的方式结算；用于对外结算。</v>
      </c>
      <c r="E326" s="123" t="str">
        <f>产品服务物料清单!O326</f>
        <v>M</v>
      </c>
      <c r="F326" s="83" t="str">
        <f>产品服务物料清单!P326</f>
        <v>D0</v>
      </c>
      <c r="G326" s="83" t="str">
        <f>产品服务物料清单!U326</f>
        <v>FW</v>
      </c>
      <c r="H326" s="123" t="str">
        <f>产品服务物料清单!V326</f>
        <v>5101050000</v>
      </c>
      <c r="I326" s="83" t="str">
        <f>产品服务物料清单!X326</f>
        <v>×</v>
      </c>
      <c r="J326" s="83" t="str">
        <f>产品服务物料清单!Y326</f>
        <v>×</v>
      </c>
      <c r="K326" s="83" t="str">
        <f>产品服务物料清单!Z326</f>
        <v>√</v>
      </c>
      <c r="L326" s="83" t="str">
        <f>产品服务物料清单!AA326</f>
        <v>×</v>
      </c>
      <c r="M326" s="24">
        <f>产品服务物料清单!AB326</f>
        <v>0</v>
      </c>
      <c r="N326" s="83" t="str">
        <f>产品服务物料清单!AC326</f>
        <v>费用结算单</v>
      </c>
      <c r="O326" s="83">
        <f>产品服务物料清单!AD326</f>
        <v>0</v>
      </c>
      <c r="P326" s="83">
        <f>产品服务物料清单!AE326</f>
        <v>0</v>
      </c>
      <c r="Q326" s="20" t="str">
        <f>产品服务物料清单!B326</f>
        <v>DD</v>
      </c>
      <c r="R326" s="20" t="str">
        <f>产品服务物料清单!A326</f>
        <v>服务采购合同</v>
      </c>
      <c r="S326" s="20" t="str">
        <f>产品服务物料清单!C326</f>
        <v>M:销售结算类业务(ZY06)</v>
      </c>
      <c r="T326" s="21" t="str">
        <f>产品服务物料清单!F326</f>
        <v>02</v>
      </c>
      <c r="U326" s="20" t="str">
        <f>产品服务物料清单!E326</f>
        <v>物流辅助服务</v>
      </c>
      <c r="V326" s="22">
        <f>产品服务物料清单!H326</f>
        <v>5</v>
      </c>
      <c r="W326" s="20" t="str">
        <f>产品服务物料清单!G326</f>
        <v>装卸搬运服务</v>
      </c>
      <c r="X326" s="20" t="str">
        <f>产品服务物料清单!I326</f>
        <v>06</v>
      </c>
      <c r="Y326" s="20" t="str">
        <f>产品服务物料清单!AQ326</f>
        <v>E:其他</v>
      </c>
      <c r="Z326" s="20" t="str">
        <f>产品服务物料清单!K326</f>
        <v>销售结算-叶片搬运-按小时结算</v>
      </c>
      <c r="AA326" s="24">
        <f>产品服务物料清单!Q326</f>
        <v>0.06</v>
      </c>
      <c r="AB326" s="83" t="str">
        <f>产品服务物料清单!R326</f>
        <v>其他</v>
      </c>
      <c r="AC326" s="83" t="str">
        <f>产品服务物料清单!S326</f>
        <v>不缴纳印花税</v>
      </c>
    </row>
    <row r="327" spans="1:29" ht="14.1" customHeight="1" x14ac:dyDescent="0.3">
      <c r="A327" s="83" t="str">
        <f>产品服务物料清单!J327</f>
        <v>DDM02507</v>
      </c>
      <c r="B327" s="24" t="str">
        <f>产品服务物料清单!L327</f>
        <v>PC</v>
      </c>
      <c r="C327" s="83">
        <f>产品服务物料清单!M327</f>
        <v>1</v>
      </c>
      <c r="D327" s="24" t="str">
        <f>产品服务物料清单!N327</f>
        <v>车间内叶片搬运，采用台班的方式结算；用于对外结算。</v>
      </c>
      <c r="E327" s="123" t="str">
        <f>产品服务物料清单!O327</f>
        <v>M</v>
      </c>
      <c r="F327" s="83" t="str">
        <f>产品服务物料清单!P327</f>
        <v>D0</v>
      </c>
      <c r="G327" s="83" t="str">
        <f>产品服务物料清单!U327</f>
        <v>FW</v>
      </c>
      <c r="H327" s="123" t="str">
        <f>产品服务物料清单!V327</f>
        <v>5101050000</v>
      </c>
      <c r="I327" s="83" t="str">
        <f>产品服务物料清单!X327</f>
        <v>×</v>
      </c>
      <c r="J327" s="83" t="str">
        <f>产品服务物料清单!Y327</f>
        <v>×</v>
      </c>
      <c r="K327" s="83" t="str">
        <f>产品服务物料清单!Z327</f>
        <v>√</v>
      </c>
      <c r="L327" s="83" t="str">
        <f>产品服务物料清单!AA327</f>
        <v>×</v>
      </c>
      <c r="M327" s="24">
        <f>产品服务物料清单!AB327</f>
        <v>0</v>
      </c>
      <c r="N327" s="83" t="str">
        <f>产品服务物料清单!AC327</f>
        <v>费用结算单</v>
      </c>
      <c r="O327" s="83">
        <f>产品服务物料清单!AD327</f>
        <v>0</v>
      </c>
      <c r="P327" s="83">
        <f>产品服务物料清单!AE327</f>
        <v>0</v>
      </c>
      <c r="Q327" s="20" t="str">
        <f>产品服务物料清单!B327</f>
        <v>DD</v>
      </c>
      <c r="R327" s="20" t="str">
        <f>产品服务物料清单!A327</f>
        <v>服务采购合同</v>
      </c>
      <c r="S327" s="20" t="str">
        <f>产品服务物料清单!C327</f>
        <v>M:销售结算类业务(ZY06)</v>
      </c>
      <c r="T327" s="21" t="str">
        <f>产品服务物料清单!F327</f>
        <v>02</v>
      </c>
      <c r="U327" s="20" t="str">
        <f>产品服务物料清单!E327</f>
        <v>物流辅助服务</v>
      </c>
      <c r="V327" s="22">
        <f>产品服务物料清单!H327</f>
        <v>5</v>
      </c>
      <c r="W327" s="20" t="str">
        <f>产品服务物料清单!G327</f>
        <v>装卸搬运服务</v>
      </c>
      <c r="X327" s="20" t="str">
        <f>产品服务物料清单!I327</f>
        <v>07</v>
      </c>
      <c r="Y327" s="20" t="str">
        <f>产品服务物料清单!AQ327</f>
        <v>E:其他</v>
      </c>
      <c r="Z327" s="20" t="str">
        <f>产品服务物料清单!K327</f>
        <v>销售结算-叶片搬运-按支结算</v>
      </c>
      <c r="AA327" s="24">
        <f>产品服务物料清单!Q327</f>
        <v>0.06</v>
      </c>
      <c r="AB327" s="83" t="str">
        <f>产品服务物料清单!R327</f>
        <v>其他</v>
      </c>
      <c r="AC327" s="83" t="str">
        <f>产品服务物料清单!S327</f>
        <v>不缴纳印花税</v>
      </c>
    </row>
    <row r="328" spans="1:29" ht="14.1" customHeight="1" x14ac:dyDescent="0.3">
      <c r="A328" s="83" t="str">
        <f>产品服务物料清单!J328</f>
        <v>DDM02508</v>
      </c>
      <c r="B328" s="24" t="str">
        <f>产品服务物料清单!L328</f>
        <v>PC</v>
      </c>
      <c r="C328" s="83">
        <f>产品服务物料清单!M328</f>
        <v>1</v>
      </c>
      <c r="D328" s="24" t="str">
        <f>产品服务物料清单!N328</f>
        <v>叶片发货吊装服务，采用吊车吨位的方式结算；用于对外结算。</v>
      </c>
      <c r="E328" s="123" t="str">
        <f>产品服务物料清单!O328</f>
        <v>M</v>
      </c>
      <c r="F328" s="83" t="str">
        <f>产品服务物料清单!P328</f>
        <v>D0</v>
      </c>
      <c r="G328" s="83" t="str">
        <f>产品服务物料清单!U328</f>
        <v>FW</v>
      </c>
      <c r="H328" s="123" t="str">
        <f>产品服务物料清单!V328</f>
        <v>5101050000</v>
      </c>
      <c r="I328" s="83" t="str">
        <f>产品服务物料清单!X328</f>
        <v>×</v>
      </c>
      <c r="J328" s="83" t="str">
        <f>产品服务物料清单!Y328</f>
        <v>×</v>
      </c>
      <c r="K328" s="83" t="str">
        <f>产品服务物料清单!Z328</f>
        <v>√</v>
      </c>
      <c r="L328" s="83" t="str">
        <f>产品服务物料清单!AA328</f>
        <v>×</v>
      </c>
      <c r="M328" s="24">
        <f>产品服务物料清单!AB328</f>
        <v>0</v>
      </c>
      <c r="N328" s="24" t="str">
        <f>产品服务物料清单!AC328</f>
        <v>费用结算单</v>
      </c>
      <c r="O328" s="83">
        <f>产品服务物料清单!AD328</f>
        <v>0</v>
      </c>
      <c r="P328" s="83">
        <f>产品服务物料清单!AE328</f>
        <v>0</v>
      </c>
      <c r="Q328" s="20" t="str">
        <f>产品服务物料清单!B328</f>
        <v>DD</v>
      </c>
      <c r="R328" s="20" t="str">
        <f>产品服务物料清单!A328</f>
        <v>服务采购合同</v>
      </c>
      <c r="S328" s="20" t="str">
        <f>产品服务物料清单!C328</f>
        <v>M:销售结算类业务(ZY06)</v>
      </c>
      <c r="T328" s="21" t="str">
        <f>产品服务物料清单!F328</f>
        <v>02</v>
      </c>
      <c r="U328" s="20" t="str">
        <f>产品服务物料清单!E328</f>
        <v>物流辅助服务</v>
      </c>
      <c r="V328" s="22">
        <f>产品服务物料清单!H328</f>
        <v>5</v>
      </c>
      <c r="W328" s="20" t="str">
        <f>产品服务物料清单!G328</f>
        <v>装卸搬运服务</v>
      </c>
      <c r="X328" s="20" t="str">
        <f>产品服务物料清单!I328</f>
        <v>08</v>
      </c>
      <c r="Y328" s="20" t="str">
        <f>产品服务物料清单!AQ328</f>
        <v>E:其他</v>
      </c>
      <c r="Z328" s="20" t="str">
        <f>产品服务物料清单!K328</f>
        <v>销售结算-叶片发货吊装-100T吊车</v>
      </c>
      <c r="AA328" s="24">
        <f>产品服务物料清单!Q328</f>
        <v>0.06</v>
      </c>
      <c r="AB328" s="83" t="str">
        <f>产品服务物料清单!R328</f>
        <v>其他</v>
      </c>
      <c r="AC328" s="83" t="str">
        <f>产品服务物料清单!S328</f>
        <v>不缴纳印花税</v>
      </c>
    </row>
    <row r="329" spans="1:29" ht="14.1" customHeight="1" x14ac:dyDescent="0.3">
      <c r="A329" s="83" t="str">
        <f>产品服务物料清单!J329</f>
        <v>DDM02509</v>
      </c>
      <c r="B329" s="24" t="str">
        <f>产品服务物料清单!L329</f>
        <v>PC</v>
      </c>
      <c r="C329" s="83">
        <f>产品服务物料清单!M329</f>
        <v>1</v>
      </c>
      <c r="D329" s="24" t="str">
        <f>产品服务物料清单!N329</f>
        <v>叶片发货吊装服务，采用吊车吨位的方式结算；用于对外结算。</v>
      </c>
      <c r="E329" s="123" t="str">
        <f>产品服务物料清单!O329</f>
        <v>M</v>
      </c>
      <c r="F329" s="83" t="str">
        <f>产品服务物料清单!P329</f>
        <v>D0</v>
      </c>
      <c r="G329" s="83" t="str">
        <f>产品服务物料清单!U329</f>
        <v>FW</v>
      </c>
      <c r="H329" s="123" t="str">
        <f>产品服务物料清单!V329</f>
        <v>5101050000</v>
      </c>
      <c r="I329" s="83" t="str">
        <f>产品服务物料清单!X329</f>
        <v>×</v>
      </c>
      <c r="J329" s="83" t="str">
        <f>产品服务物料清单!Y329</f>
        <v>×</v>
      </c>
      <c r="K329" s="83" t="str">
        <f>产品服务物料清单!Z329</f>
        <v>√</v>
      </c>
      <c r="L329" s="83" t="str">
        <f>产品服务物料清单!AA329</f>
        <v>×</v>
      </c>
      <c r="M329" s="24">
        <f>产品服务物料清单!AB329</f>
        <v>0</v>
      </c>
      <c r="N329" s="24" t="str">
        <f>产品服务物料清单!AC329</f>
        <v>费用结算单</v>
      </c>
      <c r="O329" s="83">
        <f>产品服务物料清单!AD329</f>
        <v>0</v>
      </c>
      <c r="P329" s="83">
        <f>产品服务物料清单!AE329</f>
        <v>0</v>
      </c>
      <c r="Q329" s="20" t="str">
        <f>产品服务物料清单!B329</f>
        <v>DD</v>
      </c>
      <c r="R329" s="20" t="str">
        <f>产品服务物料清单!A329</f>
        <v>服务采购合同</v>
      </c>
      <c r="S329" s="20" t="str">
        <f>产品服务物料清单!C329</f>
        <v>M:销售结算类业务(ZY06)</v>
      </c>
      <c r="T329" s="21" t="str">
        <f>产品服务物料清单!F329</f>
        <v>02</v>
      </c>
      <c r="U329" s="20" t="str">
        <f>产品服务物料清单!E329</f>
        <v>物流辅助服务</v>
      </c>
      <c r="V329" s="22">
        <f>产品服务物料清单!H329</f>
        <v>5</v>
      </c>
      <c r="W329" s="20" t="str">
        <f>产品服务物料清单!G329</f>
        <v>装卸搬运服务</v>
      </c>
      <c r="X329" s="20" t="str">
        <f>产品服务物料清单!I329</f>
        <v>09</v>
      </c>
      <c r="Y329" s="20" t="str">
        <f>产品服务物料清单!AQ329</f>
        <v>E:其他</v>
      </c>
      <c r="Z329" s="20" t="str">
        <f>产品服务物料清单!K329</f>
        <v>销售结算-叶片发货吊装-25T吊车</v>
      </c>
      <c r="AA329" s="24">
        <f>产品服务物料清单!Q329</f>
        <v>0.06</v>
      </c>
      <c r="AB329" s="83" t="str">
        <f>产品服务物料清单!R329</f>
        <v>其他</v>
      </c>
      <c r="AC329" s="83" t="str">
        <f>产品服务物料清单!S329</f>
        <v>不缴纳印花税</v>
      </c>
    </row>
    <row r="330" spans="1:29" ht="14.1" customHeight="1" x14ac:dyDescent="0.3">
      <c r="A330" s="83" t="str">
        <f>产品服务物料清单!J330</f>
        <v>DDM02510</v>
      </c>
      <c r="B330" s="24" t="str">
        <f>产品服务物料清单!L330</f>
        <v>PC</v>
      </c>
      <c r="C330" s="83">
        <f>产品服务物料清单!M330</f>
        <v>1</v>
      </c>
      <c r="D330" s="24" t="str">
        <f>产品服务物料清单!N330</f>
        <v>叶片发货吊装服务，采用吊车吨位的方式结算；用于对外结算。</v>
      </c>
      <c r="E330" s="123" t="str">
        <f>产品服务物料清单!O330</f>
        <v>M</v>
      </c>
      <c r="F330" s="83" t="str">
        <f>产品服务物料清单!P330</f>
        <v>D0</v>
      </c>
      <c r="G330" s="83" t="str">
        <f>产品服务物料清单!U330</f>
        <v>FW</v>
      </c>
      <c r="H330" s="123" t="str">
        <f>产品服务物料清单!V330</f>
        <v>5101050000</v>
      </c>
      <c r="I330" s="83" t="str">
        <f>产品服务物料清单!X330</f>
        <v>×</v>
      </c>
      <c r="J330" s="83" t="str">
        <f>产品服务物料清单!Y330</f>
        <v>×</v>
      </c>
      <c r="K330" s="83" t="str">
        <f>产品服务物料清单!Z330</f>
        <v>√</v>
      </c>
      <c r="L330" s="83" t="str">
        <f>产品服务物料清单!AA330</f>
        <v>×</v>
      </c>
      <c r="M330" s="24">
        <f>产品服务物料清单!AB330</f>
        <v>0</v>
      </c>
      <c r="N330" s="24" t="str">
        <f>产品服务物料清单!AC330</f>
        <v>费用结算单</v>
      </c>
      <c r="O330" s="83">
        <f>产品服务物料清单!AD330</f>
        <v>0</v>
      </c>
      <c r="P330" s="83">
        <f>产品服务物料清单!AE330</f>
        <v>0</v>
      </c>
      <c r="Q330" s="20" t="str">
        <f>产品服务物料清单!B330</f>
        <v>DD</v>
      </c>
      <c r="R330" s="20" t="str">
        <f>产品服务物料清单!A330</f>
        <v>服务采购合同</v>
      </c>
      <c r="S330" s="20" t="str">
        <f>产品服务物料清单!C330</f>
        <v>M:销售结算类业务(ZY06)</v>
      </c>
      <c r="T330" s="21" t="str">
        <f>产品服务物料清单!F330</f>
        <v>02</v>
      </c>
      <c r="U330" s="20" t="str">
        <f>产品服务物料清单!E330</f>
        <v>物流辅助服务</v>
      </c>
      <c r="V330" s="22">
        <f>产品服务物料清单!H330</f>
        <v>5</v>
      </c>
      <c r="W330" s="20" t="str">
        <f>产品服务物料清单!G330</f>
        <v>装卸搬运服务</v>
      </c>
      <c r="X330" s="20" t="str">
        <f>产品服务物料清单!I330</f>
        <v>10</v>
      </c>
      <c r="Y330" s="20" t="str">
        <f>产品服务物料清单!AQ330</f>
        <v>E:其他</v>
      </c>
      <c r="Z330" s="20" t="str">
        <f>产品服务物料清单!K330</f>
        <v>销售结算-叶片发货吊装-50T吊车</v>
      </c>
      <c r="AA330" s="24">
        <f>产品服务物料清单!Q330</f>
        <v>0.06</v>
      </c>
      <c r="AB330" s="83" t="str">
        <f>产品服务物料清单!R330</f>
        <v>其他</v>
      </c>
      <c r="AC330" s="83" t="str">
        <f>产品服务物料清单!S330</f>
        <v>不缴纳印花税</v>
      </c>
    </row>
    <row r="331" spans="1:29" ht="14.1" customHeight="1" x14ac:dyDescent="0.3">
      <c r="A331" s="83" t="str">
        <f>产品服务物料清单!J331</f>
        <v>DDM02511</v>
      </c>
      <c r="B331" s="24" t="str">
        <f>产品服务物料清单!L331</f>
        <v>PC</v>
      </c>
      <c r="C331" s="83">
        <f>产品服务物料清单!M331</f>
        <v>1</v>
      </c>
      <c r="D331" s="24" t="str">
        <f>产品服务物料清单!N331</f>
        <v>叶片发货吊装服务，采用吊车吨位的方式结算；用于对外结算。</v>
      </c>
      <c r="E331" s="123" t="str">
        <f>产品服务物料清单!O331</f>
        <v>M</v>
      </c>
      <c r="F331" s="83" t="str">
        <f>产品服务物料清单!P331</f>
        <v>D0</v>
      </c>
      <c r="G331" s="83" t="str">
        <f>产品服务物料清单!U331</f>
        <v>FW</v>
      </c>
      <c r="H331" s="123" t="str">
        <f>产品服务物料清单!V331</f>
        <v>5101050000</v>
      </c>
      <c r="I331" s="83" t="str">
        <f>产品服务物料清单!X331</f>
        <v>×</v>
      </c>
      <c r="J331" s="83" t="str">
        <f>产品服务物料清单!Y331</f>
        <v>×</v>
      </c>
      <c r="K331" s="83" t="str">
        <f>产品服务物料清单!Z331</f>
        <v>√</v>
      </c>
      <c r="L331" s="83" t="str">
        <f>产品服务物料清单!AA331</f>
        <v>×</v>
      </c>
      <c r="M331" s="24">
        <f>产品服务物料清单!AB331</f>
        <v>0</v>
      </c>
      <c r="N331" s="24" t="str">
        <f>产品服务物料清单!AC331</f>
        <v>费用结算单</v>
      </c>
      <c r="O331" s="83">
        <f>产品服务物料清单!AD331</f>
        <v>0</v>
      </c>
      <c r="P331" s="83">
        <f>产品服务物料清单!AE331</f>
        <v>0</v>
      </c>
      <c r="Q331" s="20" t="str">
        <f>产品服务物料清单!B331</f>
        <v>DD</v>
      </c>
      <c r="R331" s="20" t="str">
        <f>产品服务物料清单!A331</f>
        <v>服务采购合同</v>
      </c>
      <c r="S331" s="20" t="str">
        <f>产品服务物料清单!C331</f>
        <v>M:销售结算类业务(ZY06)</v>
      </c>
      <c r="T331" s="21" t="str">
        <f>产品服务物料清单!F331</f>
        <v>02</v>
      </c>
      <c r="U331" s="20" t="str">
        <f>产品服务物料清单!E331</f>
        <v>物流辅助服务</v>
      </c>
      <c r="V331" s="22">
        <f>产品服务物料清单!H331</f>
        <v>5</v>
      </c>
      <c r="W331" s="20" t="str">
        <f>产品服务物料清单!G331</f>
        <v>装卸搬运服务</v>
      </c>
      <c r="X331" s="20" t="str">
        <f>产品服务物料清单!I331</f>
        <v>11</v>
      </c>
      <c r="Y331" s="20" t="str">
        <f>产品服务物料清单!AQ331</f>
        <v>E:其他</v>
      </c>
      <c r="Z331" s="20" t="str">
        <f>产品服务物料清单!K331</f>
        <v>销售结算-叶片发货吊装-75T吊车</v>
      </c>
      <c r="AA331" s="24">
        <f>产品服务物料清单!Q331</f>
        <v>0.06</v>
      </c>
      <c r="AB331" s="83" t="str">
        <f>产品服务物料清单!R331</f>
        <v>其他</v>
      </c>
      <c r="AC331" s="83" t="str">
        <f>产品服务物料清单!S331</f>
        <v>不缴纳印花税</v>
      </c>
    </row>
    <row r="332" spans="1:29" ht="14.1" customHeight="1" x14ac:dyDescent="0.3">
      <c r="A332" s="83" t="str">
        <f>产品服务物料清单!J332</f>
        <v>DDM02512</v>
      </c>
      <c r="B332" s="24" t="str">
        <f>产品服务物料清单!L332</f>
        <v>PC</v>
      </c>
      <c r="C332" s="83">
        <f>产品服务物料清单!M332</f>
        <v>1</v>
      </c>
      <c r="D332" s="24" t="str">
        <f>产品服务物料清单!N332</f>
        <v>叶片发货吊装服务，采用吊车吨位的方式结算；用于对外结算。</v>
      </c>
      <c r="E332" s="123" t="str">
        <f>产品服务物料清单!O332</f>
        <v>M</v>
      </c>
      <c r="F332" s="83" t="str">
        <f>产品服务物料清单!P332</f>
        <v>D0</v>
      </c>
      <c r="G332" s="83" t="str">
        <f>产品服务物料清单!U332</f>
        <v>FW</v>
      </c>
      <c r="H332" s="123" t="str">
        <f>产品服务物料清单!V332</f>
        <v>5101050000</v>
      </c>
      <c r="I332" s="83" t="str">
        <f>产品服务物料清单!X332</f>
        <v>×</v>
      </c>
      <c r="J332" s="83" t="str">
        <f>产品服务物料清单!Y332</f>
        <v>×</v>
      </c>
      <c r="K332" s="83" t="str">
        <f>产品服务物料清单!Z332</f>
        <v>√</v>
      </c>
      <c r="L332" s="83" t="str">
        <f>产品服务物料清单!AA332</f>
        <v>×</v>
      </c>
      <c r="M332" s="24">
        <f>产品服务物料清单!AB332</f>
        <v>0</v>
      </c>
      <c r="N332" s="24" t="str">
        <f>产品服务物料清单!AC332</f>
        <v>费用结算单</v>
      </c>
      <c r="O332" s="83">
        <f>产品服务物料清单!AD332</f>
        <v>0</v>
      </c>
      <c r="P332" s="83">
        <f>产品服务物料清单!AE332</f>
        <v>0</v>
      </c>
      <c r="Q332" s="20" t="str">
        <f>产品服务物料清单!B332</f>
        <v>DD</v>
      </c>
      <c r="R332" s="20" t="str">
        <f>产品服务物料清单!A332</f>
        <v>服务采购合同</v>
      </c>
      <c r="S332" s="20" t="str">
        <f>产品服务物料清单!C332</f>
        <v>M:销售结算类业务(ZY06)</v>
      </c>
      <c r="T332" s="21" t="str">
        <f>产品服务物料清单!F332</f>
        <v>02</v>
      </c>
      <c r="U332" s="20" t="str">
        <f>产品服务物料清单!E332</f>
        <v>物流辅助服务</v>
      </c>
      <c r="V332" s="22">
        <f>产品服务物料清单!H332</f>
        <v>5</v>
      </c>
      <c r="W332" s="20" t="str">
        <f>产品服务物料清单!G332</f>
        <v>装卸搬运服务</v>
      </c>
      <c r="X332" s="20" t="str">
        <f>产品服务物料清单!I332</f>
        <v>12</v>
      </c>
      <c r="Y332" s="20" t="str">
        <f>产品服务物料清单!AQ332</f>
        <v>E:其他</v>
      </c>
      <c r="Z332" s="20" t="str">
        <f>产品服务物料清单!K332</f>
        <v>销售结算-叶片发货吊装-8T吊车</v>
      </c>
      <c r="AA332" s="24">
        <f>产品服务物料清单!Q332</f>
        <v>0.06</v>
      </c>
      <c r="AB332" s="83" t="str">
        <f>产品服务物料清单!R332</f>
        <v>其他</v>
      </c>
      <c r="AC332" s="83" t="str">
        <f>产品服务物料清单!S332</f>
        <v>不缴纳印花税</v>
      </c>
    </row>
    <row r="333" spans="1:29" ht="14.1" customHeight="1" x14ac:dyDescent="0.3">
      <c r="A333" s="83" t="str">
        <f>产品服务物料清单!J333</f>
        <v>DDM02513</v>
      </c>
      <c r="B333" s="24" t="str">
        <f>产品服务物料清单!L333</f>
        <v>PC</v>
      </c>
      <c r="C333" s="83">
        <f>产品服务物料清单!M333</f>
        <v>1</v>
      </c>
      <c r="D333" s="24" t="str">
        <f>产品服务物料清单!N333</f>
        <v>叶片吊装服务，采用小时的方式结算；用于对外结算。</v>
      </c>
      <c r="E333" s="123" t="str">
        <f>产品服务物料清单!O333</f>
        <v>M</v>
      </c>
      <c r="F333" s="83" t="str">
        <f>产品服务物料清单!P333</f>
        <v>D0</v>
      </c>
      <c r="G333" s="83" t="str">
        <f>产品服务物料清单!U333</f>
        <v>FW</v>
      </c>
      <c r="H333" s="123" t="str">
        <f>产品服务物料清单!V333</f>
        <v>5101050000</v>
      </c>
      <c r="I333" s="83" t="str">
        <f>产品服务物料清单!X333</f>
        <v>×</v>
      </c>
      <c r="J333" s="83" t="str">
        <f>产品服务物料清单!Y333</f>
        <v>×</v>
      </c>
      <c r="K333" s="83" t="str">
        <f>产品服务物料清单!Z333</f>
        <v>√</v>
      </c>
      <c r="L333" s="83" t="str">
        <f>产品服务物料清单!AA333</f>
        <v>×</v>
      </c>
      <c r="M333" s="24">
        <f>产品服务物料清单!AB333</f>
        <v>0</v>
      </c>
      <c r="N333" s="24" t="str">
        <f>产品服务物料清单!AC333</f>
        <v>费用结算单</v>
      </c>
      <c r="O333" s="83">
        <f>产品服务物料清单!AD333</f>
        <v>0</v>
      </c>
      <c r="P333" s="83">
        <f>产品服务物料清单!AE333</f>
        <v>0</v>
      </c>
      <c r="Q333" s="20" t="str">
        <f>产品服务物料清单!B333</f>
        <v>DD</v>
      </c>
      <c r="R333" s="20" t="str">
        <f>产品服务物料清单!A333</f>
        <v>服务采购合同</v>
      </c>
      <c r="S333" s="20" t="str">
        <f>产品服务物料清单!C333</f>
        <v>M:销售结算类业务(ZY06)</v>
      </c>
      <c r="T333" s="21" t="str">
        <f>产品服务物料清单!F333</f>
        <v>02</v>
      </c>
      <c r="U333" s="20" t="str">
        <f>产品服务物料清单!E333</f>
        <v>物流辅助服务</v>
      </c>
      <c r="V333" s="22">
        <f>产品服务物料清单!H333</f>
        <v>5</v>
      </c>
      <c r="W333" s="20" t="str">
        <f>产品服务物料清单!G333</f>
        <v>装卸搬运服务</v>
      </c>
      <c r="X333" s="20" t="str">
        <f>产品服务物料清单!I333</f>
        <v>13</v>
      </c>
      <c r="Y333" s="20" t="str">
        <f>产品服务物料清单!AQ333</f>
        <v>E:其他</v>
      </c>
      <c r="Z333" s="20" t="str">
        <f>产品服务物料清单!K333</f>
        <v>销售结算-叶片发货吊装-按小时结算</v>
      </c>
      <c r="AA333" s="24">
        <f>产品服务物料清单!Q333</f>
        <v>0.06</v>
      </c>
      <c r="AB333" s="83" t="str">
        <f>产品服务物料清单!R333</f>
        <v>其他</v>
      </c>
      <c r="AC333" s="83" t="str">
        <f>产品服务物料清单!S333</f>
        <v>不缴纳印花税</v>
      </c>
    </row>
    <row r="334" spans="1:29" ht="14.1" customHeight="1" x14ac:dyDescent="0.3">
      <c r="A334" s="83" t="str">
        <f>产品服务物料清单!J334</f>
        <v>DDM02514</v>
      </c>
      <c r="B334" s="24" t="str">
        <f>产品服务物料清单!L334</f>
        <v>PC</v>
      </c>
      <c r="C334" s="83">
        <f>产品服务物料清单!M334</f>
        <v>1</v>
      </c>
      <c r="D334" s="24" t="str">
        <f>产品服务物料清单!N334</f>
        <v>叶片吊装服务，采用台班的方式结算；用于对外结算。</v>
      </c>
      <c r="E334" s="123" t="str">
        <f>产品服务物料清单!O334</f>
        <v>M</v>
      </c>
      <c r="F334" s="83" t="str">
        <f>产品服务物料清单!P334</f>
        <v>D0</v>
      </c>
      <c r="G334" s="83" t="str">
        <f>产品服务物料清单!U334</f>
        <v>FW</v>
      </c>
      <c r="H334" s="123" t="str">
        <f>产品服务物料清单!V334</f>
        <v>5101050000</v>
      </c>
      <c r="I334" s="83" t="str">
        <f>产品服务物料清单!X334</f>
        <v>×</v>
      </c>
      <c r="J334" s="83" t="str">
        <f>产品服务物料清单!Y334</f>
        <v>×</v>
      </c>
      <c r="K334" s="83" t="str">
        <f>产品服务物料清单!Z334</f>
        <v>√</v>
      </c>
      <c r="L334" s="83" t="str">
        <f>产品服务物料清单!AA334</f>
        <v>×</v>
      </c>
      <c r="M334" s="24">
        <f>产品服务物料清单!AB334</f>
        <v>0</v>
      </c>
      <c r="N334" s="24" t="str">
        <f>产品服务物料清单!AC334</f>
        <v>费用结算单</v>
      </c>
      <c r="O334" s="83">
        <f>产品服务物料清单!AD334</f>
        <v>0</v>
      </c>
      <c r="P334" s="83">
        <f>产品服务物料清单!AE334</f>
        <v>0</v>
      </c>
      <c r="Q334" s="20" t="str">
        <f>产品服务物料清单!B334</f>
        <v>DD</v>
      </c>
      <c r="R334" s="20" t="str">
        <f>产品服务物料清单!A334</f>
        <v>服务采购合同</v>
      </c>
      <c r="S334" s="20" t="str">
        <f>产品服务物料清单!C334</f>
        <v>M:销售结算类业务(ZY06)</v>
      </c>
      <c r="T334" s="21" t="str">
        <f>产品服务物料清单!F334</f>
        <v>02</v>
      </c>
      <c r="U334" s="20" t="str">
        <f>产品服务物料清单!E334</f>
        <v>物流辅助服务</v>
      </c>
      <c r="V334" s="22">
        <f>产品服务物料清单!H334</f>
        <v>5</v>
      </c>
      <c r="W334" s="20" t="str">
        <f>产品服务物料清单!G334</f>
        <v>装卸搬运服务</v>
      </c>
      <c r="X334" s="20" t="str">
        <f>产品服务物料清单!I334</f>
        <v>14</v>
      </c>
      <c r="Y334" s="20" t="str">
        <f>产品服务物料清单!AQ334</f>
        <v>E:其他</v>
      </c>
      <c r="Z334" s="20" t="str">
        <f>产品服务物料清单!K334</f>
        <v>销售结算-叶片发货吊装-按支结算</v>
      </c>
      <c r="AA334" s="24">
        <f>产品服务物料清单!Q334</f>
        <v>0.06</v>
      </c>
      <c r="AB334" s="83" t="str">
        <f>产品服务物料清单!R334</f>
        <v>其他</v>
      </c>
      <c r="AC334" s="83" t="str">
        <f>产品服务物料清单!S334</f>
        <v>不缴纳印花税</v>
      </c>
    </row>
    <row r="335" spans="1:29" ht="14.1" customHeight="1" x14ac:dyDescent="0.3">
      <c r="A335" s="83" t="str">
        <f>产品服务物料清单!J335</f>
        <v>DDM02515</v>
      </c>
      <c r="B335" s="24" t="str">
        <f>产品服务物料清单!L335</f>
        <v>PC</v>
      </c>
      <c r="C335" s="83">
        <f>产品服务物料清单!M335</f>
        <v>1</v>
      </c>
      <c r="D335" s="24" t="str">
        <f>产品服务物料清单!N335</f>
        <v>厂区内倒运材料；用于对外结算。</v>
      </c>
      <c r="E335" s="123" t="str">
        <f>产品服务物料清单!O335</f>
        <v>M</v>
      </c>
      <c r="F335" s="83" t="str">
        <f>产品服务物料清单!P335</f>
        <v>D0</v>
      </c>
      <c r="G335" s="83" t="str">
        <f>产品服务物料清单!U335</f>
        <v>FW</v>
      </c>
      <c r="H335" s="123" t="str">
        <f>产品服务物料清单!V335</f>
        <v>5101050000</v>
      </c>
      <c r="I335" s="83" t="str">
        <f>产品服务物料清单!X335</f>
        <v>×</v>
      </c>
      <c r="J335" s="83" t="str">
        <f>产品服务物料清单!Y335</f>
        <v>×</v>
      </c>
      <c r="K335" s="83" t="str">
        <f>产品服务物料清单!Z335</f>
        <v>×</v>
      </c>
      <c r="L335" s="83" t="str">
        <f>产品服务物料清单!AA335</f>
        <v>×</v>
      </c>
      <c r="M335" s="24">
        <f>产品服务物料清单!AB335</f>
        <v>0</v>
      </c>
      <c r="N335" s="24">
        <f>产品服务物料清单!AC335</f>
        <v>0</v>
      </c>
      <c r="O335" s="83">
        <f>产品服务物料清单!AD335</f>
        <v>0</v>
      </c>
      <c r="P335" s="83">
        <f>产品服务物料清单!AE335</f>
        <v>0</v>
      </c>
      <c r="Q335" s="20" t="str">
        <f>产品服务物料清单!B335</f>
        <v>DD</v>
      </c>
      <c r="R335" s="20" t="str">
        <f>产品服务物料清单!A335</f>
        <v>服务采购合同</v>
      </c>
      <c r="S335" s="20" t="str">
        <f>产品服务物料清单!C335</f>
        <v>M:销售结算类业务(ZY06)</v>
      </c>
      <c r="T335" s="21" t="str">
        <f>产品服务物料清单!F335</f>
        <v>02</v>
      </c>
      <c r="U335" s="20" t="str">
        <f>产品服务物料清单!E335</f>
        <v>物流辅助服务</v>
      </c>
      <c r="V335" s="22">
        <f>产品服务物料清单!H335</f>
        <v>5</v>
      </c>
      <c r="W335" s="20" t="str">
        <f>产品服务物料清单!G335</f>
        <v>装卸搬运服务</v>
      </c>
      <c r="X335" s="20" t="str">
        <f>产品服务物料清单!I335</f>
        <v>15</v>
      </c>
      <c r="Y335" s="20" t="str">
        <f>产品服务物料清单!AQ335</f>
        <v>E:其他</v>
      </c>
      <c r="Z335" s="20" t="str">
        <f>产品服务物料清单!K335</f>
        <v>销售结算-材料装卸搬运</v>
      </c>
      <c r="AA335" s="24">
        <f>产品服务物料清单!Q335</f>
        <v>0.06</v>
      </c>
      <c r="AB335" s="83" t="str">
        <f>产品服务物料清单!R335</f>
        <v>其他</v>
      </c>
      <c r="AC335" s="83" t="str">
        <f>产品服务物料清单!S335</f>
        <v>不缴纳印花税</v>
      </c>
    </row>
    <row r="336" spans="1:29" ht="14.1" customHeight="1" x14ac:dyDescent="0.3">
      <c r="A336" s="83" t="str">
        <f>产品服务物料清单!J336</f>
        <v>DDM02516</v>
      </c>
      <c r="B336" s="83" t="str">
        <f>产品服务物料清单!L336</f>
        <v>PC</v>
      </c>
      <c r="C336" s="83">
        <f>产品服务物料清单!M336</f>
        <v>1</v>
      </c>
      <c r="D336" s="24" t="str">
        <f>产品服务物料清单!N336</f>
        <v>厂区内倒运工装、设备等；用于对外结算。</v>
      </c>
      <c r="E336" s="123" t="str">
        <f>产品服务物料清单!O336</f>
        <v>M</v>
      </c>
      <c r="F336" s="83" t="str">
        <f>产品服务物料清单!P336</f>
        <v>D0</v>
      </c>
      <c r="G336" s="83" t="str">
        <f>产品服务物料清单!U336</f>
        <v>FW</v>
      </c>
      <c r="H336" s="123">
        <f>产品服务物料清单!V336</f>
        <v>5101050000</v>
      </c>
      <c r="I336" s="83" t="str">
        <f>产品服务物料清单!X336</f>
        <v>×</v>
      </c>
      <c r="J336" s="83" t="str">
        <f>产品服务物料清单!Y336</f>
        <v>×</v>
      </c>
      <c r="K336" s="83" t="str">
        <f>产品服务物料清单!Z336</f>
        <v>×</v>
      </c>
      <c r="L336" s="83" t="str">
        <f>产品服务物料清单!AA336</f>
        <v>×</v>
      </c>
      <c r="M336" s="24">
        <f>产品服务物料清单!AB336</f>
        <v>0</v>
      </c>
      <c r="N336" s="24">
        <f>产品服务物料清单!AC336</f>
        <v>0</v>
      </c>
      <c r="O336" s="83">
        <f>产品服务物料清单!AD336</f>
        <v>0</v>
      </c>
      <c r="P336" s="83">
        <f>产品服务物料清单!AE336</f>
        <v>0</v>
      </c>
      <c r="Q336" s="20" t="str">
        <f>产品服务物料清单!B336</f>
        <v>DD</v>
      </c>
      <c r="R336" s="20" t="str">
        <f>产品服务物料清单!A336</f>
        <v>服务采购合同</v>
      </c>
      <c r="S336" s="20" t="str">
        <f>产品服务物料清单!C336</f>
        <v>M:销售结算类业务(ZY06)</v>
      </c>
      <c r="T336" s="21" t="str">
        <f>产品服务物料清单!F336</f>
        <v>02</v>
      </c>
      <c r="U336" s="20" t="str">
        <f>产品服务物料清单!E336</f>
        <v>物流辅助服务</v>
      </c>
      <c r="V336" s="22">
        <f>产品服务物料清单!H336</f>
        <v>5</v>
      </c>
      <c r="W336" s="20" t="str">
        <f>产品服务物料清单!G336</f>
        <v>装卸搬运服务</v>
      </c>
      <c r="X336" s="20" t="str">
        <f>产品服务物料清单!I336</f>
        <v>16</v>
      </c>
      <c r="Y336" s="20" t="str">
        <f>产品服务物料清单!AQ336</f>
        <v>E:其他</v>
      </c>
      <c r="Z336" s="20" t="str">
        <f>产品服务物料清单!K336</f>
        <v>销售结算-设备装卸搬运</v>
      </c>
      <c r="AA336" s="24">
        <f>产品服务物料清单!Q336</f>
        <v>0.06</v>
      </c>
      <c r="AB336" s="83" t="str">
        <f>产品服务物料清单!R336</f>
        <v>其他</v>
      </c>
      <c r="AC336" s="83" t="str">
        <f>产品服务物料清单!S336</f>
        <v>不缴纳印花税</v>
      </c>
    </row>
    <row r="337" spans="1:29" ht="14.1" customHeight="1" x14ac:dyDescent="0.3">
      <c r="A337" s="83" t="str">
        <f>产品服务物料清单!J337</f>
        <v>DDM02601</v>
      </c>
      <c r="B337" s="24" t="str">
        <f>产品服务物料清单!L337</f>
        <v>PC</v>
      </c>
      <c r="C337" s="83">
        <f>产品服务物料清单!M337</f>
        <v>1</v>
      </c>
      <c r="D337" s="24" t="str">
        <f>产品服务物料清单!N337</f>
        <v>除邮政公司外，其他公司提供的日常物流辅助服务；用于对外结算。</v>
      </c>
      <c r="E337" s="123" t="str">
        <f>产品服务物料清单!O337</f>
        <v>M</v>
      </c>
      <c r="F337" s="83" t="str">
        <f>产品服务物料清单!P337</f>
        <v>D0</v>
      </c>
      <c r="G337" s="83" t="str">
        <f>产品服务物料清单!U337</f>
        <v>FW</v>
      </c>
      <c r="H337" s="123" t="str">
        <f>产品服务物料清单!V337</f>
        <v>5101011000</v>
      </c>
      <c r="I337" s="83" t="str">
        <f>产品服务物料清单!X337</f>
        <v>×</v>
      </c>
      <c r="J337" s="83" t="str">
        <f>产品服务物料清单!Y337</f>
        <v>×</v>
      </c>
      <c r="K337" s="83" t="str">
        <f>产品服务物料清单!Z337</f>
        <v>×</v>
      </c>
      <c r="L337" s="83" t="str">
        <f>产品服务物料清单!AA337</f>
        <v>×</v>
      </c>
      <c r="M337" s="83">
        <f>产品服务物料清单!AB337</f>
        <v>0</v>
      </c>
      <c r="N337" s="83">
        <f>产品服务物料清单!AC337</f>
        <v>0</v>
      </c>
      <c r="O337" s="83">
        <f>产品服务物料清单!AD337</f>
        <v>0</v>
      </c>
      <c r="P337" s="83">
        <f>产品服务物料清单!AE337</f>
        <v>0</v>
      </c>
      <c r="Q337" s="20" t="str">
        <f>产品服务物料清单!B337</f>
        <v>DD</v>
      </c>
      <c r="R337" s="20" t="str">
        <f>产品服务物料清单!A337</f>
        <v>服务采购合同</v>
      </c>
      <c r="S337" s="20" t="str">
        <f>产品服务物料清单!C337</f>
        <v>M:销售结算类业务(ZY06)</v>
      </c>
      <c r="T337" s="21" t="str">
        <f>产品服务物料清单!F337</f>
        <v>02</v>
      </c>
      <c r="U337" s="20" t="str">
        <f>产品服务物料清单!E337</f>
        <v>物流辅助服务</v>
      </c>
      <c r="V337" s="22">
        <f>产品服务物料清单!H337</f>
        <v>6</v>
      </c>
      <c r="W337" s="20" t="str">
        <f>产品服务物料清单!G337</f>
        <v>仓储服务</v>
      </c>
      <c r="X337" s="20" t="str">
        <f>产品服务物料清单!I337</f>
        <v>01</v>
      </c>
      <c r="Y337" s="20" t="str">
        <f>产品服务物料清单!AQ337</f>
        <v>E:其他</v>
      </c>
      <c r="Z337" s="20" t="str">
        <f>产品服务物料清单!K337</f>
        <v>销售结算-非邮政快递费</v>
      </c>
      <c r="AA337" s="24">
        <f>产品服务物料清单!Q337</f>
        <v>0.06</v>
      </c>
      <c r="AB337" s="83" t="str">
        <f>产品服务物料清单!R337</f>
        <v>其他</v>
      </c>
      <c r="AC337" s="83" t="str">
        <f>产品服务物料清单!S337</f>
        <v>不缴纳印花税</v>
      </c>
    </row>
    <row r="338" spans="1:29" ht="14.1" customHeight="1" x14ac:dyDescent="0.3">
      <c r="A338" s="83" t="str">
        <f>产品服务物料清单!J338</f>
        <v>DDM02602</v>
      </c>
      <c r="B338" s="24" t="str">
        <f>产品服务物料清单!L338</f>
        <v>PC</v>
      </c>
      <c r="C338" s="83">
        <f>产品服务物料清单!M338</f>
        <v>1</v>
      </c>
      <c r="D338" s="24" t="str">
        <f>产品服务物料清单!N338</f>
        <v>指利用仓库、货场或者其他场所代客贮放、保管货物的业务活动；用于对外结算。</v>
      </c>
      <c r="E338" s="123" t="str">
        <f>产品服务物料清单!O338</f>
        <v>M</v>
      </c>
      <c r="F338" s="83" t="str">
        <f>产品服务物料清单!P338</f>
        <v>D0</v>
      </c>
      <c r="G338" s="83" t="str">
        <f>产品服务物料清单!U338</f>
        <v>BG</v>
      </c>
      <c r="H338" s="123" t="str">
        <f>产品服务物料清单!V338</f>
        <v>5101062000</v>
      </c>
      <c r="I338" s="83" t="str">
        <f>产品服务物料清单!X338</f>
        <v>×</v>
      </c>
      <c r="J338" s="83" t="str">
        <f>产品服务物料清单!Y338</f>
        <v>×</v>
      </c>
      <c r="K338" s="83" t="str">
        <f>产品服务物料清单!Z338</f>
        <v>×</v>
      </c>
      <c r="L338" s="83" t="str">
        <f>产品服务物料清单!AA338</f>
        <v>×</v>
      </c>
      <c r="M338" s="83">
        <f>产品服务物料清单!AB338</f>
        <v>0</v>
      </c>
      <c r="N338" s="83">
        <f>产品服务物料清单!AC338</f>
        <v>0</v>
      </c>
      <c r="O338" s="83">
        <f>产品服务物料清单!AD338</f>
        <v>0</v>
      </c>
      <c r="P338" s="83">
        <f>产品服务物料清单!AE338</f>
        <v>0</v>
      </c>
      <c r="Q338" s="20" t="str">
        <f>产品服务物料清单!B338</f>
        <v>DD</v>
      </c>
      <c r="R338" s="20" t="str">
        <f>产品服务物料清单!A338</f>
        <v>服务采购合同</v>
      </c>
      <c r="S338" s="20" t="str">
        <f>产品服务物料清单!C338</f>
        <v>M:销售结算类业务(ZY06)</v>
      </c>
      <c r="T338" s="21" t="str">
        <f>产品服务物料清单!F338</f>
        <v>02</v>
      </c>
      <c r="U338" s="20" t="str">
        <f>产品服务物料清单!E338</f>
        <v>物流辅助服务</v>
      </c>
      <c r="V338" s="22">
        <f>产品服务物料清单!H338</f>
        <v>6</v>
      </c>
      <c r="W338" s="20" t="str">
        <f>产品服务物料清单!G338</f>
        <v>仓储服务</v>
      </c>
      <c r="X338" s="20" t="str">
        <f>产品服务物料清单!I338</f>
        <v>02</v>
      </c>
      <c r="Y338" s="20" t="str">
        <f>产品服务物料清单!AQ338</f>
        <v>E:其他</v>
      </c>
      <c r="Z338" s="20" t="str">
        <f>产品服务物料清单!K338</f>
        <v>销售结算-仓储保管</v>
      </c>
      <c r="AA338" s="24">
        <f>产品服务物料清单!Q338</f>
        <v>0.06</v>
      </c>
      <c r="AB338" s="83" t="str">
        <f>产品服务物料清单!R338</f>
        <v>其他</v>
      </c>
      <c r="AC338" s="83" t="str">
        <f>产品服务物料清单!S338</f>
        <v>仓储保管合同</v>
      </c>
    </row>
    <row r="339" spans="1:29" ht="14.1" customHeight="1" x14ac:dyDescent="0.3">
      <c r="A339" s="83" t="str">
        <f>产品服务物料清单!J339</f>
        <v>DDM03201</v>
      </c>
      <c r="B339" s="24" t="str">
        <f>产品服务物料清单!L339</f>
        <v>PC</v>
      </c>
      <c r="C339" s="83">
        <f>产品服务物料清单!M339</f>
        <v>1</v>
      </c>
      <c r="D339" s="24" t="str">
        <f>产品服务物料清单!N339</f>
        <v>生产用设备租赁业务；用于对外结算。</v>
      </c>
      <c r="E339" s="123" t="str">
        <f>产品服务物料清单!O339</f>
        <v>M</v>
      </c>
      <c r="F339" s="83" t="str">
        <f>产品服务物料清单!P339</f>
        <v>M3</v>
      </c>
      <c r="G339" s="83" t="str">
        <f>产品服务物料清单!U339</f>
        <v>ZL</v>
      </c>
      <c r="H339" s="123" t="str">
        <f>产品服务物料清单!V339</f>
        <v>5101043000</v>
      </c>
      <c r="I339" s="83" t="str">
        <f>产品服务物料清单!X339</f>
        <v>×</v>
      </c>
      <c r="J339" s="83" t="str">
        <f>产品服务物料清单!Y339</f>
        <v>×</v>
      </c>
      <c r="K339" s="83" t="str">
        <f>产品服务物料清单!Z339</f>
        <v>×</v>
      </c>
      <c r="L339" s="83" t="str">
        <f>产品服务物料清单!AA339</f>
        <v>×</v>
      </c>
      <c r="M339" s="83">
        <f>产品服务物料清单!AB339</f>
        <v>0</v>
      </c>
      <c r="N339" s="83">
        <f>产品服务物料清单!AC339</f>
        <v>0</v>
      </c>
      <c r="O339" s="83">
        <f>产品服务物料清单!AD339</f>
        <v>0</v>
      </c>
      <c r="P339" s="83">
        <f>产品服务物料清单!AE339</f>
        <v>0</v>
      </c>
      <c r="Q339" s="20" t="str">
        <f>产品服务物料清单!B339</f>
        <v>DD</v>
      </c>
      <c r="R339" s="20" t="str">
        <f>产品服务物料清单!A339</f>
        <v>服务采购合同</v>
      </c>
      <c r="S339" s="20" t="str">
        <f>产品服务物料清单!C339</f>
        <v>M:销售结算类业务(ZY06)</v>
      </c>
      <c r="T339" s="21" t="str">
        <f>产品服务物料清单!F339</f>
        <v>03</v>
      </c>
      <c r="U339" s="20" t="str">
        <f>产品服务物料清单!E339</f>
        <v>租赁服务</v>
      </c>
      <c r="V339" s="22">
        <f>产品服务物料清单!H339</f>
        <v>2</v>
      </c>
      <c r="W339" s="20" t="str">
        <f>产品服务物料清单!G339</f>
        <v>经营租赁服务</v>
      </c>
      <c r="X339" s="20" t="str">
        <f>产品服务物料清单!I339</f>
        <v>01</v>
      </c>
      <c r="Y339" s="20" t="str">
        <f>产品服务物料清单!AQ339</f>
        <v>E:研发设备</v>
      </c>
      <c r="Z339" s="20" t="str">
        <f>产品服务物料清单!K339</f>
        <v>销售结算-动产租赁-生产设备</v>
      </c>
      <c r="AA339" s="24">
        <f>产品服务物料清单!Q339</f>
        <v>0.13</v>
      </c>
      <c r="AB339" s="83" t="str">
        <f>产品服务物料清单!R339</f>
        <v>有形动产租赁（进）</v>
      </c>
      <c r="AC339" s="83" t="str">
        <f>产品服务物料清单!S339</f>
        <v>财产租赁合同</v>
      </c>
    </row>
    <row r="340" spans="1:29" ht="14.1" customHeight="1" x14ac:dyDescent="0.3">
      <c r="A340" s="83" t="str">
        <f>产品服务物料清单!J340</f>
        <v>DDM03202</v>
      </c>
      <c r="B340" s="24" t="str">
        <f>产品服务物料清单!L340</f>
        <v>PC</v>
      </c>
      <c r="C340" s="83">
        <f>产品服务物料清单!M340</f>
        <v>1</v>
      </c>
      <c r="D340" s="24" t="str">
        <f>产品服务物料清单!N340</f>
        <v>办公设备租赁业务；用于对外结算。</v>
      </c>
      <c r="E340" s="123" t="str">
        <f>产品服务物料清单!O340</f>
        <v>M</v>
      </c>
      <c r="F340" s="83" t="str">
        <f>产品服务物料清单!P340</f>
        <v>M3</v>
      </c>
      <c r="G340" s="83" t="str">
        <f>产品服务物料清单!U340</f>
        <v>ZL</v>
      </c>
      <c r="H340" s="123" t="str">
        <f>产品服务物料清单!V340</f>
        <v>5101011000</v>
      </c>
      <c r="I340" s="83" t="str">
        <f>产品服务物料清单!X340</f>
        <v>×</v>
      </c>
      <c r="J340" s="83" t="str">
        <f>产品服务物料清单!Y340</f>
        <v>×</v>
      </c>
      <c r="K340" s="83" t="str">
        <f>产品服务物料清单!Z340</f>
        <v>×</v>
      </c>
      <c r="L340" s="83" t="str">
        <f>产品服务物料清单!AA340</f>
        <v>×</v>
      </c>
      <c r="M340" s="83">
        <f>产品服务物料清单!AB340</f>
        <v>0</v>
      </c>
      <c r="N340" s="83">
        <f>产品服务物料清单!AC340</f>
        <v>0</v>
      </c>
      <c r="O340" s="83">
        <f>产品服务物料清单!AD340</f>
        <v>0</v>
      </c>
      <c r="P340" s="83">
        <f>产品服务物料清单!AE340</f>
        <v>0</v>
      </c>
      <c r="Q340" s="20" t="str">
        <f>产品服务物料清单!B340</f>
        <v>DD</v>
      </c>
      <c r="R340" s="20" t="str">
        <f>产品服务物料清单!A340</f>
        <v>服务采购合同</v>
      </c>
      <c r="S340" s="20" t="str">
        <f>产品服务物料清单!C340</f>
        <v>M:销售结算类业务(ZY06)</v>
      </c>
      <c r="T340" s="21" t="str">
        <f>产品服务物料清单!F340</f>
        <v>03</v>
      </c>
      <c r="U340" s="20" t="str">
        <f>产品服务物料清单!E340</f>
        <v>租赁服务</v>
      </c>
      <c r="V340" s="22">
        <f>产品服务物料清单!H340</f>
        <v>2</v>
      </c>
      <c r="W340" s="20" t="str">
        <f>产品服务物料清单!G340</f>
        <v>经营租赁服务</v>
      </c>
      <c r="X340" s="20" t="str">
        <f>产品服务物料清单!I340</f>
        <v>02</v>
      </c>
      <c r="Y340" s="20" t="str">
        <f>产品服务物料清单!AQ340</f>
        <v>D:党工团办综合</v>
      </c>
      <c r="Z340" s="20" t="str">
        <f>产品服务物料清单!K340</f>
        <v>销售结算-动产租赁-办公设备</v>
      </c>
      <c r="AA340" s="24">
        <f>产品服务物料清单!Q340</f>
        <v>0.13</v>
      </c>
      <c r="AB340" s="83" t="str">
        <f>产品服务物料清单!R340</f>
        <v>有形动产租赁（进）</v>
      </c>
      <c r="AC340" s="83" t="str">
        <f>产品服务物料清单!S340</f>
        <v>财产租赁合同</v>
      </c>
    </row>
    <row r="341" spans="1:29" ht="14.1" customHeight="1" x14ac:dyDescent="0.3">
      <c r="A341" s="83" t="str">
        <f>产品服务物料清单!J341</f>
        <v>DDM05301</v>
      </c>
      <c r="B341" s="24" t="str">
        <f>产品服务物料清单!L341</f>
        <v>PC</v>
      </c>
      <c r="C341" s="83">
        <f>产品服务物料清单!M341</f>
        <v>1</v>
      </c>
      <c r="D341" s="24" t="str">
        <f>产品服务物料清单!N341</f>
        <v>对厂房进行修补、加固、养护、改善，使之恢复原来的使用价值或者延长其使用期限的工程作业；用于对外结算。</v>
      </c>
      <c r="E341" s="123" t="str">
        <f>产品服务物料清单!O341</f>
        <v>M</v>
      </c>
      <c r="F341" s="83" t="str">
        <f>产品服务物料清单!P341</f>
        <v>N3</v>
      </c>
      <c r="G341" s="83" t="str">
        <f>产品服务物料清单!U341</f>
        <v>JG</v>
      </c>
      <c r="H341" s="123" t="str">
        <f>产品服务物料清单!V341</f>
        <v>5101021000</v>
      </c>
      <c r="I341" s="83" t="str">
        <f>产品服务物料清单!X341</f>
        <v>×</v>
      </c>
      <c r="J341" s="83" t="str">
        <f>产品服务物料清单!Y341</f>
        <v>×</v>
      </c>
      <c r="K341" s="83" t="str">
        <f>产品服务物料清单!Z341</f>
        <v>×</v>
      </c>
      <c r="L341" s="83" t="str">
        <f>产品服务物料清单!AA341</f>
        <v>×</v>
      </c>
      <c r="M341" s="83" t="str">
        <f>产品服务物料清单!AB341</f>
        <v>备注栏内容：建筑服务发生地县（市、区）名称及项目名称</v>
      </c>
      <c r="N341" s="83">
        <f>产品服务物料清单!AC341</f>
        <v>0</v>
      </c>
      <c r="O341" s="83">
        <f>产品服务物料清单!AD341</f>
        <v>0</v>
      </c>
      <c r="P341" s="83">
        <f>产品服务物料清单!AE341</f>
        <v>0</v>
      </c>
      <c r="Q341" s="20" t="str">
        <f>产品服务物料清单!B341</f>
        <v>DD</v>
      </c>
      <c r="R341" s="20" t="str">
        <f>产品服务物料清单!A341</f>
        <v>服务采购合同</v>
      </c>
      <c r="S341" s="20" t="str">
        <f>产品服务物料清单!C341</f>
        <v>M:销售结算类业务(ZY06)</v>
      </c>
      <c r="T341" s="21" t="str">
        <f>产品服务物料清单!F341</f>
        <v>05</v>
      </c>
      <c r="U341" s="20" t="str">
        <f>产品服务物料清单!E341</f>
        <v>建筑服务</v>
      </c>
      <c r="V341" s="22">
        <f>产品服务物料清单!H341</f>
        <v>3</v>
      </c>
      <c r="W341" s="20" t="str">
        <f>产品服务物料清单!G341</f>
        <v>修缮服务</v>
      </c>
      <c r="X341" s="20" t="str">
        <f>产品服务物料清单!I341</f>
        <v>01</v>
      </c>
      <c r="Y341" s="20" t="str">
        <f>产品服务物料清单!AQ341</f>
        <v>D:党工团办综合</v>
      </c>
      <c r="Z341" s="20" t="str">
        <f>产品服务物料清单!K341</f>
        <v>销售结算-房屋修缮</v>
      </c>
      <c r="AA341" s="24">
        <f>产品服务物料清单!Q341</f>
        <v>0.09</v>
      </c>
      <c r="AB341" s="83" t="str">
        <f>产品服务物料清单!R341</f>
        <v>建筑安装服务（进）</v>
      </c>
      <c r="AC341" s="83" t="str">
        <f>产品服务物料清单!S341</f>
        <v>加工承揽合同</v>
      </c>
    </row>
    <row r="342" spans="1:29" ht="14.1" customHeight="1" x14ac:dyDescent="0.3">
      <c r="A342" s="83" t="str">
        <f>产品服务物料清单!J342</f>
        <v>DDM07401</v>
      </c>
      <c r="B342" s="24" t="str">
        <f>产品服务物料清单!L342</f>
        <v>PC</v>
      </c>
      <c r="C342" s="83">
        <f>产品服务物料清单!M342</f>
        <v>1</v>
      </c>
      <c r="D342" s="24" t="str">
        <f>产品服务物料清单!N342</f>
        <v>叶片静力测试、疲劳测试，材料的性能测试等；用于对外结算。</v>
      </c>
      <c r="E342" s="123" t="str">
        <f>产品服务物料清单!O342</f>
        <v>M</v>
      </c>
      <c r="F342" s="83" t="str">
        <f>产品服务物料清单!P342</f>
        <v>D0</v>
      </c>
      <c r="G342" s="83" t="str">
        <f>产品服务物料清单!U342</f>
        <v>JS</v>
      </c>
      <c r="H342" s="123" t="str">
        <f>产品服务物料清单!V342</f>
        <v>5101076000</v>
      </c>
      <c r="I342" s="83" t="str">
        <f>产品服务物料清单!X342</f>
        <v>×</v>
      </c>
      <c r="J342" s="83" t="str">
        <f>产品服务物料清单!Y342</f>
        <v>×</v>
      </c>
      <c r="K342" s="83" t="str">
        <f>产品服务物料清单!Z342</f>
        <v>×</v>
      </c>
      <c r="L342" s="83" t="str">
        <f>产品服务物料清单!AA342</f>
        <v>×</v>
      </c>
      <c r="M342" s="83">
        <f>产品服务物料清单!AB342</f>
        <v>0</v>
      </c>
      <c r="N342" s="83">
        <f>产品服务物料清单!AC342</f>
        <v>0</v>
      </c>
      <c r="O342" s="83">
        <f>产品服务物料清单!AD342</f>
        <v>0</v>
      </c>
      <c r="P342" s="83">
        <f>产品服务物料清单!AE342</f>
        <v>0</v>
      </c>
      <c r="Q342" s="20" t="str">
        <f>产品服务物料清单!B342</f>
        <v>DD</v>
      </c>
      <c r="R342" s="20" t="str">
        <f>产品服务物料清单!A342</f>
        <v>服务采购合同</v>
      </c>
      <c r="S342" s="20" t="str">
        <f>产品服务物料清单!C342</f>
        <v>M:销售结算类业务(ZY06)</v>
      </c>
      <c r="T342" s="21" t="str">
        <f>产品服务物料清单!F342</f>
        <v>07</v>
      </c>
      <c r="U342" s="20" t="str">
        <f>产品服务物料清单!E342</f>
        <v>研发和技术服务</v>
      </c>
      <c r="V342" s="22">
        <f>产品服务物料清单!H342</f>
        <v>4</v>
      </c>
      <c r="W342" s="20" t="str">
        <f>产品服务物料清单!G342</f>
        <v>专业技术服务</v>
      </c>
      <c r="X342" s="20" t="str">
        <f>产品服务物料清单!I342</f>
        <v>01</v>
      </c>
      <c r="Y342" s="20" t="str">
        <f>产品服务物料清单!AQ342</f>
        <v>E:其他</v>
      </c>
      <c r="Z342" s="20" t="str">
        <f>产品服务物料清单!K342</f>
        <v>销售结算-研发测试</v>
      </c>
      <c r="AA342" s="24">
        <f>产品服务物料清单!Q342</f>
        <v>0.06</v>
      </c>
      <c r="AB342" s="83" t="str">
        <f>产品服务物料清单!R342</f>
        <v>其他</v>
      </c>
      <c r="AC342" s="83" t="str">
        <f>产品服务物料清单!S342</f>
        <v>技术合同</v>
      </c>
    </row>
    <row r="343" spans="1:29" ht="14.1" customHeight="1" x14ac:dyDescent="0.3">
      <c r="A343" s="83" t="str">
        <f>产品服务物料清单!J343</f>
        <v>DDM11101</v>
      </c>
      <c r="B343" s="24" t="str">
        <f>产品服务物料清单!L343</f>
        <v>PC</v>
      </c>
      <c r="C343" s="83">
        <f>产品服务物料清单!M343</f>
        <v>1</v>
      </c>
      <c r="D343" s="24" t="str">
        <f>产品服务物料清单!N343</f>
        <v>公司间借调人员发生的劳务费；用于对外结算。</v>
      </c>
      <c r="E343" s="123" t="str">
        <f>产品服务物料清单!O343</f>
        <v>M</v>
      </c>
      <c r="F343" s="83" t="str">
        <f>产品服务物料清单!P343</f>
        <v>D0</v>
      </c>
      <c r="G343" s="83" t="str">
        <f>产品服务物料清单!U343</f>
        <v>FW</v>
      </c>
      <c r="H343" s="123">
        <f>产品服务物料清单!V343</f>
        <v>5101053000</v>
      </c>
      <c r="I343" s="83" t="str">
        <f>产品服务物料清单!X343</f>
        <v>×</v>
      </c>
      <c r="J343" s="83" t="str">
        <f>产品服务物料清单!Y343</f>
        <v>×</v>
      </c>
      <c r="K343" s="83" t="str">
        <f>产品服务物料清单!Z343</f>
        <v>×</v>
      </c>
      <c r="L343" s="83" t="str">
        <f>产品服务物料清单!AA343</f>
        <v>×</v>
      </c>
      <c r="M343" s="83">
        <f>产品服务物料清单!AB343</f>
        <v>0</v>
      </c>
      <c r="N343" s="83">
        <f>产品服务物料清单!AC343</f>
        <v>0</v>
      </c>
      <c r="O343" s="83">
        <f>产品服务物料清单!AD343</f>
        <v>0</v>
      </c>
      <c r="P343" s="83">
        <f>产品服务物料清单!AE343</f>
        <v>0</v>
      </c>
      <c r="Q343" s="20" t="str">
        <f>产品服务物料清单!B343</f>
        <v>DD</v>
      </c>
      <c r="R343" s="20" t="str">
        <f>产品服务物料清单!A343</f>
        <v>服务采购合同</v>
      </c>
      <c r="S343" s="20" t="str">
        <f>产品服务物料清单!C343</f>
        <v>M:销售结算类业务(ZY06)</v>
      </c>
      <c r="T343" s="21" t="str">
        <f>产品服务物料清单!F343</f>
        <v>11</v>
      </c>
      <c r="U343" s="20" t="str">
        <f>产品服务物料清单!E343</f>
        <v>商务辅助服务</v>
      </c>
      <c r="V343" s="22">
        <f>产品服务物料清单!H343</f>
        <v>1</v>
      </c>
      <c r="W343" s="20" t="str">
        <f>产品服务物料清单!G343</f>
        <v>企业管理服务</v>
      </c>
      <c r="X343" s="20" t="str">
        <f>产品服务物料清单!I343</f>
        <v>01</v>
      </c>
      <c r="Y343" s="20" t="str">
        <f>产品服务物料清单!AQ343</f>
        <v>D:党工团办综合</v>
      </c>
      <c r="Z343" s="20" t="str">
        <f>产品服务物料清单!K343</f>
        <v>销售结算-跨公司人员服务</v>
      </c>
      <c r="AA343" s="24">
        <f>产品服务物料清单!Q343</f>
        <v>0.06</v>
      </c>
      <c r="AB343" s="83" t="str">
        <f>产品服务物料清单!R343</f>
        <v>其他</v>
      </c>
      <c r="AC343" s="83" t="str">
        <f>产品服务物料清单!S343</f>
        <v>不缴纳印花税</v>
      </c>
    </row>
    <row r="344" spans="1:29" ht="14.1" customHeight="1" x14ac:dyDescent="0.3">
      <c r="A344" s="83" t="str">
        <f>产品服务物料清单!J344</f>
        <v>DEA01001</v>
      </c>
      <c r="B344" s="83" t="str">
        <f>产品服务物料清单!L344</f>
        <v>TON</v>
      </c>
      <c r="C344" s="83">
        <f>产品服务物料清单!M344</f>
        <v>1</v>
      </c>
      <c r="D344" s="83">
        <f>产品服务物料清单!N344</f>
        <v>0</v>
      </c>
      <c r="E344" s="123" t="str">
        <f>产品服务物料清单!O344</f>
        <v>A</v>
      </c>
      <c r="F344" s="83" t="str">
        <f>产品服务物料清单!P344</f>
        <v>D3</v>
      </c>
      <c r="G344" s="83" t="str">
        <f>产品服务物料清单!U344</f>
        <v>CG</v>
      </c>
      <c r="H344" s="123" t="str">
        <f>产品服务物料清单!V344</f>
        <v>5101022000</v>
      </c>
      <c r="I344" s="83" t="str">
        <f>产品服务物料清单!X344</f>
        <v>×</v>
      </c>
      <c r="J344" s="83" t="str">
        <f>产品服务物料清单!Y344</f>
        <v>×</v>
      </c>
      <c r="K344" s="83" t="str">
        <f>产品服务物料清单!Z344</f>
        <v>×</v>
      </c>
      <c r="L344" s="83" t="str">
        <f>产品服务物料清单!AA344</f>
        <v>×</v>
      </c>
      <c r="M344" s="83">
        <f>产品服务物料清单!AB344</f>
        <v>0</v>
      </c>
      <c r="N344" s="83" t="str">
        <f>产品服务物料清单!AC344</f>
        <v>费用结算单</v>
      </c>
      <c r="O344" s="83">
        <f>产品服务物料清单!AD344</f>
        <v>0</v>
      </c>
      <c r="P344" s="83">
        <f>产品服务物料清单!AE344</f>
        <v>0</v>
      </c>
      <c r="Q344" s="20" t="str">
        <f>产品服务物料清单!B344</f>
        <v>DE</v>
      </c>
      <c r="R344" s="20" t="str">
        <f>产品服务物料清单!A344</f>
        <v>能源采购业务</v>
      </c>
      <c r="S344" s="20" t="str">
        <f>产品服务物料清单!C344</f>
        <v>A:成本中心类业务</v>
      </c>
      <c r="T344" s="21" t="str">
        <f>产品服务物料清单!F344</f>
        <v>01</v>
      </c>
      <c r="U344" s="20" t="str">
        <f>产品服务物料清单!E344</f>
        <v>水费</v>
      </c>
      <c r="V344" s="22" t="str">
        <f>产品服务物料清单!H344</f>
        <v>0</v>
      </c>
      <c r="W344" s="20">
        <f>产品服务物料清单!G344</f>
        <v>0</v>
      </c>
      <c r="X344" s="20" t="str">
        <f>产品服务物料清单!I344</f>
        <v>01</v>
      </c>
      <c r="Y344" s="20" t="str">
        <f>产品服务物料清单!AQ344</f>
        <v>E:其他</v>
      </c>
      <c r="Z344" s="20" t="str">
        <f>产品服务物料清单!K344</f>
        <v>成本中心-水费</v>
      </c>
      <c r="AA344" s="24">
        <f>产品服务物料清单!Q344</f>
        <v>0.06</v>
      </c>
      <c r="AB344" s="83" t="str">
        <f>产品服务物料清单!R344</f>
        <v>生活服务</v>
      </c>
      <c r="AC344" s="83" t="str">
        <f>产品服务物料清单!S344</f>
        <v>采购合同</v>
      </c>
    </row>
    <row r="345" spans="1:29" ht="14.1" customHeight="1" x14ac:dyDescent="0.3">
      <c r="A345" s="83" t="str">
        <f>产品服务物料清单!J345</f>
        <v>DEA01002</v>
      </c>
      <c r="B345" s="83" t="str">
        <f>产品服务物料清单!L345</f>
        <v>TON</v>
      </c>
      <c r="C345" s="83">
        <f>产品服务物料清单!M345</f>
        <v>1</v>
      </c>
      <c r="D345" s="83">
        <f>产品服务物料清单!N345</f>
        <v>0</v>
      </c>
      <c r="E345" s="123" t="str">
        <f>产品服务物料清单!O345</f>
        <v>A</v>
      </c>
      <c r="F345" s="83" t="str">
        <f>产品服务物料清单!P345</f>
        <v>D3</v>
      </c>
      <c r="G345" s="83" t="str">
        <f>产品服务物料清单!U345</f>
        <v>CG</v>
      </c>
      <c r="H345" s="123" t="str">
        <f>产品服务物料清单!V345</f>
        <v>5101022000</v>
      </c>
      <c r="I345" s="83" t="str">
        <f>产品服务物料清单!X345</f>
        <v>×</v>
      </c>
      <c r="J345" s="83" t="str">
        <f>产品服务物料清单!Y345</f>
        <v>×</v>
      </c>
      <c r="K345" s="83" t="str">
        <f>产品服务物料清单!Z345</f>
        <v>×</v>
      </c>
      <c r="L345" s="83" t="str">
        <f>产品服务物料清单!AA345</f>
        <v>×</v>
      </c>
      <c r="M345" s="83">
        <f>产品服务物料清单!AB345</f>
        <v>0</v>
      </c>
      <c r="N345" s="83" t="str">
        <f>产品服务物料清单!AC345</f>
        <v>费用结算单</v>
      </c>
      <c r="O345" s="83">
        <f>产品服务物料清单!AD345</f>
        <v>0</v>
      </c>
      <c r="P345" s="83">
        <f>产品服务物料清单!AE345</f>
        <v>0</v>
      </c>
      <c r="Q345" s="20" t="str">
        <f>产品服务物料清单!B345</f>
        <v>DE</v>
      </c>
      <c r="R345" s="20" t="str">
        <f>产品服务物料清单!A345</f>
        <v>能源采购业务</v>
      </c>
      <c r="S345" s="20" t="str">
        <f>产品服务物料清单!C345</f>
        <v>A:成本中心类业务</v>
      </c>
      <c r="T345" s="21" t="str">
        <f>产品服务物料清单!F345</f>
        <v>01</v>
      </c>
      <c r="U345" s="20" t="str">
        <f>产品服务物料清单!E345</f>
        <v>水费</v>
      </c>
      <c r="V345" s="22" t="str">
        <f>产品服务物料清单!H345</f>
        <v>0</v>
      </c>
      <c r="W345" s="20">
        <f>产品服务物料清单!G345</f>
        <v>0</v>
      </c>
      <c r="X345" s="20" t="str">
        <f>产品服务物料清单!I345</f>
        <v>02</v>
      </c>
      <c r="Y345" s="20" t="str">
        <f>产品服务物料清单!AQ345</f>
        <v>E:其他</v>
      </c>
      <c r="Z345" s="20" t="str">
        <f>产品服务物料清单!K345</f>
        <v>成本中心-水费（宿舍）</v>
      </c>
      <c r="AA345" s="24">
        <f>产品服务物料清单!Q345</f>
        <v>0.06</v>
      </c>
      <c r="AB345" s="83" t="str">
        <f>产品服务物料清单!R345</f>
        <v>生活服务</v>
      </c>
      <c r="AC345" s="83" t="str">
        <f>产品服务物料清单!S345</f>
        <v>采购合同</v>
      </c>
    </row>
    <row r="346" spans="1:29" ht="14.1" customHeight="1" x14ac:dyDescent="0.3">
      <c r="A346" s="83" t="str">
        <f>产品服务物料清单!J346</f>
        <v>DEA02001</v>
      </c>
      <c r="B346" s="83" t="str">
        <f>产品服务物料清单!L346</f>
        <v>PC</v>
      </c>
      <c r="C346" s="83">
        <f>产品服务物料清单!M346</f>
        <v>1</v>
      </c>
      <c r="D346" s="83">
        <f>产品服务物料清单!N346</f>
        <v>0</v>
      </c>
      <c r="E346" s="123" t="str">
        <f>产品服务物料清单!O346</f>
        <v>A</v>
      </c>
      <c r="F346" s="83" t="str">
        <f>产品服务物料清单!P346</f>
        <v>M0</v>
      </c>
      <c r="G346" s="83" t="str">
        <f>产品服务物料清单!U346</f>
        <v>FW</v>
      </c>
      <c r="H346" s="123" t="str">
        <f>产品服务物料清单!V346</f>
        <v>5101023000</v>
      </c>
      <c r="I346" s="83" t="str">
        <f>产品服务物料清单!X346</f>
        <v>×</v>
      </c>
      <c r="J346" s="83" t="str">
        <f>产品服务物料清单!Y346</f>
        <v>×</v>
      </c>
      <c r="K346" s="83" t="str">
        <f>产品服务物料清单!Z346</f>
        <v>×</v>
      </c>
      <c r="L346" s="83" t="str">
        <f>产品服务物料清单!AA346</f>
        <v>×</v>
      </c>
      <c r="M346" s="83">
        <f>产品服务物料清单!AB346</f>
        <v>0</v>
      </c>
      <c r="N346" s="83" t="str">
        <f>产品服务物料清单!AC346</f>
        <v>费用结算单</v>
      </c>
      <c r="O346" s="83">
        <f>产品服务物料清单!AD346</f>
        <v>0</v>
      </c>
      <c r="P346" s="83">
        <f>产品服务物料清单!AE346</f>
        <v>0</v>
      </c>
      <c r="Q346" s="20" t="str">
        <f>产品服务物料清单!B346</f>
        <v>DE</v>
      </c>
      <c r="R346" s="20" t="str">
        <f>产品服务物料清单!A346</f>
        <v>能源采购业务</v>
      </c>
      <c r="S346" s="20" t="str">
        <f>产品服务物料清单!C346</f>
        <v>A:成本中心类业务</v>
      </c>
      <c r="T346" s="21" t="str">
        <f>产品服务物料清单!F346</f>
        <v>02</v>
      </c>
      <c r="U346" s="20" t="str">
        <f>产品服务物料清单!E346</f>
        <v>电费</v>
      </c>
      <c r="V346" s="22" t="str">
        <f>产品服务物料清单!H346</f>
        <v>0</v>
      </c>
      <c r="W346" s="20">
        <f>产品服务物料清单!G346</f>
        <v>0</v>
      </c>
      <c r="X346" s="20" t="str">
        <f>产品服务物料清单!I346</f>
        <v>01</v>
      </c>
      <c r="Y346" s="20" t="str">
        <f>产品服务物料清单!AQ346</f>
        <v>E:其他</v>
      </c>
      <c r="Z346" s="20" t="str">
        <f>产品服务物料清单!K346</f>
        <v>成本中心-电费-电费调整相关</v>
      </c>
      <c r="AA346" s="24">
        <f>产品服务物料清单!Q346</f>
        <v>0.13</v>
      </c>
      <c r="AB346" s="83" t="str">
        <f>产品服务物料清单!R346</f>
        <v>其他（进）</v>
      </c>
      <c r="AC346" s="83" t="str">
        <f>产品服务物料清单!S346</f>
        <v>不缴纳印花税</v>
      </c>
    </row>
    <row r="347" spans="1:29" ht="14.1" customHeight="1" x14ac:dyDescent="0.3">
      <c r="A347" s="83" t="str">
        <f>产品服务物料清单!J347</f>
        <v>DEA02002</v>
      </c>
      <c r="B347" s="83" t="str">
        <f>产品服务物料清单!L347</f>
        <v>KWH</v>
      </c>
      <c r="C347" s="83">
        <f>产品服务物料清单!M347</f>
        <v>1</v>
      </c>
      <c r="D347" s="83">
        <f>产品服务物料清单!N347</f>
        <v>0</v>
      </c>
      <c r="E347" s="123" t="str">
        <f>产品服务物料清单!O347</f>
        <v>A</v>
      </c>
      <c r="F347" s="83" t="str">
        <f>产品服务物料清单!P347</f>
        <v>M0</v>
      </c>
      <c r="G347" s="83" t="str">
        <f>产品服务物料清单!U347</f>
        <v>FW</v>
      </c>
      <c r="H347" s="123" t="str">
        <f>产品服务物料清单!V347</f>
        <v>5101023000</v>
      </c>
      <c r="I347" s="83" t="str">
        <f>产品服务物料清单!X347</f>
        <v>×</v>
      </c>
      <c r="J347" s="83" t="str">
        <f>产品服务物料清单!Y347</f>
        <v>×</v>
      </c>
      <c r="K347" s="83" t="str">
        <f>产品服务物料清单!Z347</f>
        <v>×</v>
      </c>
      <c r="L347" s="83" t="str">
        <f>产品服务物料清单!AA347</f>
        <v>×</v>
      </c>
      <c r="M347" s="83">
        <f>产品服务物料清单!AB347</f>
        <v>0</v>
      </c>
      <c r="N347" s="83" t="str">
        <f>产品服务物料清单!AC347</f>
        <v>费用结算单</v>
      </c>
      <c r="O347" s="83">
        <f>产品服务物料清单!AD347</f>
        <v>0</v>
      </c>
      <c r="P347" s="83">
        <f>产品服务物料清单!AE347</f>
        <v>0</v>
      </c>
      <c r="Q347" s="20" t="str">
        <f>产品服务物料清单!B347</f>
        <v>DE</v>
      </c>
      <c r="R347" s="20" t="str">
        <f>产品服务物料清单!A347</f>
        <v>能源采购业务</v>
      </c>
      <c r="S347" s="20" t="str">
        <f>产品服务物料清单!C347</f>
        <v>A:成本中心类业务</v>
      </c>
      <c r="T347" s="21" t="str">
        <f>产品服务物料清单!F347</f>
        <v>02</v>
      </c>
      <c r="U347" s="20" t="str">
        <f>产品服务物料清单!E347</f>
        <v>电费</v>
      </c>
      <c r="V347" s="22" t="str">
        <f>产品服务物料清单!H347</f>
        <v>0</v>
      </c>
      <c r="W347" s="20">
        <f>产品服务物料清单!G347</f>
        <v>0</v>
      </c>
      <c r="X347" s="20" t="str">
        <f>产品服务物料清单!I347</f>
        <v>02</v>
      </c>
      <c r="Y347" s="20" t="str">
        <f>产品服务物料清单!AQ347</f>
        <v>E:其他</v>
      </c>
      <c r="Z347" s="20" t="str">
        <f>产品服务物料清单!K347</f>
        <v>成本中心-电费-电量相关</v>
      </c>
      <c r="AA347" s="24">
        <f>产品服务物料清单!Q347</f>
        <v>0.13</v>
      </c>
      <c r="AB347" s="83" t="str">
        <f>产品服务物料清单!R347</f>
        <v>其他（进）</v>
      </c>
      <c r="AC347" s="83" t="str">
        <f>产品服务物料清单!S347</f>
        <v>不缴纳印花税</v>
      </c>
    </row>
    <row r="348" spans="1:29" ht="14.1" customHeight="1" x14ac:dyDescent="0.3">
      <c r="A348" s="83" t="str">
        <f>产品服务物料清单!J348</f>
        <v>DEA03001</v>
      </c>
      <c r="B348" s="83" t="str">
        <f>产品服务物料清单!L348</f>
        <v>M3</v>
      </c>
      <c r="C348" s="83">
        <f>产品服务物料清单!M348</f>
        <v>1</v>
      </c>
      <c r="D348" s="83">
        <f>产品服务物料清单!N348</f>
        <v>0</v>
      </c>
      <c r="E348" s="123" t="str">
        <f>产品服务物料清单!O348</f>
        <v>A</v>
      </c>
      <c r="F348" s="83" t="str">
        <f>产品服务物料清单!P348</f>
        <v>N0</v>
      </c>
      <c r="G348" s="83" t="str">
        <f>产品服务物料清单!U348</f>
        <v>CG</v>
      </c>
      <c r="H348" s="123" t="str">
        <f>产品服务物料清单!V348</f>
        <v>5101024000</v>
      </c>
      <c r="I348" s="83" t="str">
        <f>产品服务物料清单!X348</f>
        <v>×</v>
      </c>
      <c r="J348" s="83" t="str">
        <f>产品服务物料清单!Y348</f>
        <v>×</v>
      </c>
      <c r="K348" s="83" t="str">
        <f>产品服务物料清单!Z348</f>
        <v>×</v>
      </c>
      <c r="L348" s="83" t="str">
        <f>产品服务物料清单!AA348</f>
        <v>×</v>
      </c>
      <c r="M348" s="83">
        <f>产品服务物料清单!AB348</f>
        <v>0</v>
      </c>
      <c r="N348" s="83" t="str">
        <f>产品服务物料清单!AC348</f>
        <v>费用结算单</v>
      </c>
      <c r="O348" s="83">
        <f>产品服务物料清单!AD348</f>
        <v>0</v>
      </c>
      <c r="P348" s="83">
        <f>产品服务物料清单!AE348</f>
        <v>0</v>
      </c>
      <c r="Q348" s="20" t="str">
        <f>产品服务物料清单!B348</f>
        <v>DE</v>
      </c>
      <c r="R348" s="20" t="str">
        <f>产品服务物料清单!A348</f>
        <v>能源采购业务</v>
      </c>
      <c r="S348" s="20" t="str">
        <f>产品服务物料清单!C348</f>
        <v>A:成本中心类业务</v>
      </c>
      <c r="T348" s="21" t="str">
        <f>产品服务物料清单!F348</f>
        <v>03</v>
      </c>
      <c r="U348" s="20" t="str">
        <f>产品服务物料清单!E348</f>
        <v>气费</v>
      </c>
      <c r="V348" s="22" t="str">
        <f>产品服务物料清单!H348</f>
        <v>0</v>
      </c>
      <c r="W348" s="20">
        <f>产品服务物料清单!G348</f>
        <v>0</v>
      </c>
      <c r="X348" s="20" t="str">
        <f>产品服务物料清单!I348</f>
        <v>01</v>
      </c>
      <c r="Y348" s="20" t="str">
        <f>产品服务物料清单!AQ348</f>
        <v>E:其他</v>
      </c>
      <c r="Z348" s="20" t="str">
        <f>产品服务物料清单!K348</f>
        <v>成本中心-气费-固化炉</v>
      </c>
      <c r="AA348" s="24">
        <f>产品服务物料清单!Q348</f>
        <v>0.09</v>
      </c>
      <c r="AB348" s="83" t="str">
        <f>产品服务物料清单!R348</f>
        <v>其他（进）</v>
      </c>
      <c r="AC348" s="83" t="str">
        <f>产品服务物料清单!S348</f>
        <v>采购合同</v>
      </c>
    </row>
    <row r="349" spans="1:29" ht="14.1" customHeight="1" x14ac:dyDescent="0.3">
      <c r="A349" s="83" t="str">
        <f>产品服务物料清单!J349</f>
        <v>DEA03002</v>
      </c>
      <c r="B349" s="83" t="str">
        <f>产品服务物料清单!L349</f>
        <v>M3</v>
      </c>
      <c r="C349" s="83">
        <f>产品服务物料清单!M349</f>
        <v>1</v>
      </c>
      <c r="D349" s="83">
        <f>产品服务物料清单!N349</f>
        <v>0</v>
      </c>
      <c r="E349" s="123" t="str">
        <f>产品服务物料清单!O349</f>
        <v>A</v>
      </c>
      <c r="F349" s="83" t="str">
        <f>产品服务物料清单!P349</f>
        <v>N0</v>
      </c>
      <c r="G349" s="83" t="str">
        <f>产品服务物料清单!U349</f>
        <v>CG</v>
      </c>
      <c r="H349" s="123" t="str">
        <f>产品服务物料清单!V349</f>
        <v>5101024000</v>
      </c>
      <c r="I349" s="83" t="str">
        <f>产品服务物料清单!X349</f>
        <v>×</v>
      </c>
      <c r="J349" s="83" t="str">
        <f>产品服务物料清单!Y349</f>
        <v>×</v>
      </c>
      <c r="K349" s="83" t="str">
        <f>产品服务物料清单!Z349</f>
        <v>×</v>
      </c>
      <c r="L349" s="83" t="str">
        <f>产品服务物料清单!AA349</f>
        <v>×</v>
      </c>
      <c r="M349" s="83">
        <f>产品服务物料清单!AB349</f>
        <v>0</v>
      </c>
      <c r="N349" s="83" t="str">
        <f>产品服务物料清单!AC349</f>
        <v>费用结算单</v>
      </c>
      <c r="O349" s="83">
        <f>产品服务物料清单!AD349</f>
        <v>0</v>
      </c>
      <c r="P349" s="83">
        <f>产品服务物料清单!AE349</f>
        <v>0</v>
      </c>
      <c r="Q349" s="20" t="str">
        <f>产品服务物料清单!B349</f>
        <v>DE</v>
      </c>
      <c r="R349" s="20" t="str">
        <f>产品服务物料清单!A349</f>
        <v>能源采购业务</v>
      </c>
      <c r="S349" s="20" t="str">
        <f>产品服务物料清单!C349</f>
        <v>A:成本中心类业务</v>
      </c>
      <c r="T349" s="21" t="str">
        <f>产品服务物料清单!F349</f>
        <v>03</v>
      </c>
      <c r="U349" s="20" t="str">
        <f>产品服务物料清单!E349</f>
        <v>气费</v>
      </c>
      <c r="V349" s="22" t="str">
        <f>产品服务物料清单!H349</f>
        <v>0</v>
      </c>
      <c r="W349" s="20">
        <f>产品服务物料清单!G349</f>
        <v>0</v>
      </c>
      <c r="X349" s="20" t="str">
        <f>产品服务物料清单!I349</f>
        <v>02</v>
      </c>
      <c r="Y349" s="20" t="str">
        <f>产品服务物料清单!AQ349</f>
        <v>E:其他</v>
      </c>
      <c r="Z349" s="20" t="str">
        <f>产品服务物料清单!K349</f>
        <v>成本中心-气费-天然气</v>
      </c>
      <c r="AA349" s="24">
        <f>产品服务物料清单!Q349</f>
        <v>0.09</v>
      </c>
      <c r="AB349" s="83" t="str">
        <f>产品服务物料清单!R349</f>
        <v>其他（进）</v>
      </c>
      <c r="AC349" s="83" t="str">
        <f>产品服务物料清单!S349</f>
        <v>采购合同</v>
      </c>
    </row>
    <row r="350" spans="1:29" ht="14.1" customHeight="1" x14ac:dyDescent="0.3">
      <c r="A350" s="83" t="str">
        <f>产品服务物料清单!J350</f>
        <v>DEA03003</v>
      </c>
      <c r="B350" s="83" t="str">
        <f>产品服务物料清单!L350</f>
        <v>M3</v>
      </c>
      <c r="C350" s="83">
        <f>产品服务物料清单!M350</f>
        <v>1</v>
      </c>
      <c r="D350" s="83">
        <f>产品服务物料清单!N350</f>
        <v>0</v>
      </c>
      <c r="E350" s="123" t="str">
        <f>产品服务物料清单!O350</f>
        <v>A</v>
      </c>
      <c r="F350" s="83" t="str">
        <f>产品服务物料清单!P350</f>
        <v>N0</v>
      </c>
      <c r="G350" s="83" t="str">
        <f>产品服务物料清单!U350</f>
        <v>CG</v>
      </c>
      <c r="H350" s="123" t="str">
        <f>产品服务物料清单!V350</f>
        <v>5101024000</v>
      </c>
      <c r="I350" s="83" t="str">
        <f>产品服务物料清单!X350</f>
        <v>×</v>
      </c>
      <c r="J350" s="83" t="str">
        <f>产品服务物料清单!Y350</f>
        <v>×</v>
      </c>
      <c r="K350" s="83" t="str">
        <f>产品服务物料清单!Z350</f>
        <v>×</v>
      </c>
      <c r="L350" s="83" t="str">
        <f>产品服务物料清单!AA350</f>
        <v>×</v>
      </c>
      <c r="M350" s="83">
        <f>产品服务物料清单!AB350</f>
        <v>0</v>
      </c>
      <c r="N350" s="83" t="str">
        <f>产品服务物料清单!AC350</f>
        <v>费用结算单</v>
      </c>
      <c r="O350" s="83">
        <f>产品服务物料清单!AD350</f>
        <v>0</v>
      </c>
      <c r="P350" s="83">
        <f>产品服务物料清单!AE350</f>
        <v>0</v>
      </c>
      <c r="Q350" s="20" t="str">
        <f>产品服务物料清单!B350</f>
        <v>DE</v>
      </c>
      <c r="R350" s="20" t="str">
        <f>产品服务物料清单!A350</f>
        <v>能源采购业务</v>
      </c>
      <c r="S350" s="20" t="str">
        <f>产品服务物料清单!C350</f>
        <v>A:成本中心类业务</v>
      </c>
      <c r="T350" s="21" t="str">
        <f>产品服务物料清单!F350</f>
        <v>03</v>
      </c>
      <c r="U350" s="20" t="str">
        <f>产品服务物料清单!E350</f>
        <v>气费</v>
      </c>
      <c r="V350" s="22" t="str">
        <f>产品服务物料清单!H350</f>
        <v>0</v>
      </c>
      <c r="W350" s="20">
        <f>产品服务物料清单!G350</f>
        <v>0</v>
      </c>
      <c r="X350" s="20" t="str">
        <f>产品服务物料清单!I350</f>
        <v>03</v>
      </c>
      <c r="Y350" s="20" t="str">
        <f>产品服务物料清单!AQ350</f>
        <v>E:其他</v>
      </c>
      <c r="Z350" s="20" t="str">
        <f>产品服务物料清单!K350</f>
        <v>成本中心-气费-蒸汽</v>
      </c>
      <c r="AA350" s="24">
        <f>产品服务物料清单!Q350</f>
        <v>0.09</v>
      </c>
      <c r="AB350" s="83" t="str">
        <f>产品服务物料清单!R350</f>
        <v>其他（进）</v>
      </c>
      <c r="AC350" s="83" t="str">
        <f>产品服务物料清单!S350</f>
        <v>采购合同</v>
      </c>
    </row>
    <row r="351" spans="1:29" ht="14.1" customHeight="1" x14ac:dyDescent="0.3">
      <c r="A351" s="83" t="str">
        <f>产品服务物料清单!J351</f>
        <v>DEA03004</v>
      </c>
      <c r="B351" s="83" t="str">
        <f>产品服务物料清单!L351</f>
        <v>M2</v>
      </c>
      <c r="C351" s="83">
        <f>产品服务物料清单!M351</f>
        <v>1</v>
      </c>
      <c r="D351" s="83">
        <f>产品服务物料清单!N351</f>
        <v>0</v>
      </c>
      <c r="E351" s="123" t="str">
        <f>产品服务物料清单!O351</f>
        <v>A</v>
      </c>
      <c r="F351" s="83" t="str">
        <f>产品服务物料清单!P351</f>
        <v>N0</v>
      </c>
      <c r="G351" s="83" t="str">
        <f>产品服务物料清单!U351</f>
        <v>CG</v>
      </c>
      <c r="H351" s="123" t="str">
        <f>产品服务物料清单!V351</f>
        <v>5101024000</v>
      </c>
      <c r="I351" s="83" t="str">
        <f>产品服务物料清单!X351</f>
        <v>×</v>
      </c>
      <c r="J351" s="83" t="str">
        <f>产品服务物料清单!Y351</f>
        <v>×</v>
      </c>
      <c r="K351" s="83" t="str">
        <f>产品服务物料清单!Z351</f>
        <v>×</v>
      </c>
      <c r="L351" s="83" t="str">
        <f>产品服务物料清单!AA351</f>
        <v>×</v>
      </c>
      <c r="M351" s="83">
        <f>产品服务物料清单!AB351</f>
        <v>0</v>
      </c>
      <c r="N351" s="83" t="str">
        <f>产品服务物料清单!AC351</f>
        <v>费用结算单</v>
      </c>
      <c r="O351" s="83">
        <f>产品服务物料清单!AD351</f>
        <v>0</v>
      </c>
      <c r="P351" s="83">
        <f>产品服务物料清单!AE351</f>
        <v>0</v>
      </c>
      <c r="Q351" s="20" t="str">
        <f>产品服务物料清单!B351</f>
        <v>DE</v>
      </c>
      <c r="R351" s="20" t="str">
        <f>产品服务物料清单!A351</f>
        <v>能源采购业务</v>
      </c>
      <c r="S351" s="20" t="str">
        <f>产品服务物料清单!C351</f>
        <v>A:成本中心类业务</v>
      </c>
      <c r="T351" s="21" t="str">
        <f>产品服务物料清单!F351</f>
        <v>03</v>
      </c>
      <c r="U351" s="20" t="str">
        <f>产品服务物料清单!E351</f>
        <v>气费</v>
      </c>
      <c r="V351" s="22" t="str">
        <f>产品服务物料清单!H351</f>
        <v>0</v>
      </c>
      <c r="W351" s="20">
        <f>产品服务物料清单!G351</f>
        <v>0</v>
      </c>
      <c r="X351" s="20" t="str">
        <f>产品服务物料清单!I351</f>
        <v>04</v>
      </c>
      <c r="Y351" s="20" t="str">
        <f>产品服务物料清单!AQ351</f>
        <v>E:其他</v>
      </c>
      <c r="Z351" s="20" t="str">
        <f>产品服务物料清单!K351</f>
        <v>成本中心-气费-暖气</v>
      </c>
      <c r="AA351" s="24">
        <f>产品服务物料清单!Q351</f>
        <v>0.09</v>
      </c>
      <c r="AB351" s="83" t="str">
        <f>产品服务物料清单!R351</f>
        <v>其他（进）</v>
      </c>
      <c r="AC351" s="83" t="str">
        <f>产品服务物料清单!S351</f>
        <v>采购合同</v>
      </c>
    </row>
    <row r="352" spans="1:29" ht="14.1" customHeight="1" x14ac:dyDescent="0.3">
      <c r="A352" s="83" t="str">
        <f>产品服务物料清单!J352</f>
        <v>DEM01001</v>
      </c>
      <c r="B352" s="83" t="str">
        <f>产品服务物料清单!L352</f>
        <v>TON</v>
      </c>
      <c r="C352" s="83">
        <f>产品服务物料清单!M352</f>
        <v>1</v>
      </c>
      <c r="D352" s="83">
        <f>产品服务物料清单!N352</f>
        <v>0</v>
      </c>
      <c r="E352" s="123" t="str">
        <f>产品服务物料清单!O352</f>
        <v>M</v>
      </c>
      <c r="F352" s="83" t="str">
        <f>产品服务物料清单!P352</f>
        <v>D3</v>
      </c>
      <c r="G352" s="83" t="str">
        <f>产品服务物料清单!U352</f>
        <v>CG</v>
      </c>
      <c r="H352" s="123" t="str">
        <f>产品服务物料清单!V352</f>
        <v>5101022000</v>
      </c>
      <c r="I352" s="83" t="str">
        <f>产品服务物料清单!X352</f>
        <v>×</v>
      </c>
      <c r="J352" s="83" t="str">
        <f>产品服务物料清单!Y352</f>
        <v>×</v>
      </c>
      <c r="K352" s="83" t="str">
        <f>产品服务物料清单!Z352</f>
        <v>×</v>
      </c>
      <c r="L352" s="83" t="str">
        <f>产品服务物料清单!AA352</f>
        <v>×</v>
      </c>
      <c r="M352" s="83">
        <f>产品服务物料清单!AB352</f>
        <v>0</v>
      </c>
      <c r="N352" s="83" t="str">
        <f>产品服务物料清单!AC352</f>
        <v>费用结算单</v>
      </c>
      <c r="O352" s="83">
        <f>产品服务物料清单!AD352</f>
        <v>0</v>
      </c>
      <c r="P352" s="83">
        <f>产品服务物料清单!AE352</f>
        <v>0</v>
      </c>
      <c r="Q352" s="20" t="str">
        <f>产品服务物料清单!B352</f>
        <v>DE</v>
      </c>
      <c r="R352" s="20" t="str">
        <f>产品服务物料清单!A352</f>
        <v>能源采购业务</v>
      </c>
      <c r="S352" s="20" t="str">
        <f>产品服务物料清单!C352</f>
        <v>M:销售结算类业务(ZY06)</v>
      </c>
      <c r="T352" s="21" t="str">
        <f>产品服务物料清单!F352</f>
        <v>01</v>
      </c>
      <c r="U352" s="20" t="str">
        <f>产品服务物料清单!E352</f>
        <v>水费</v>
      </c>
      <c r="V352" s="22" t="str">
        <f>产品服务物料清单!H352</f>
        <v>0</v>
      </c>
      <c r="W352" s="20">
        <f>产品服务物料清单!G352</f>
        <v>0</v>
      </c>
      <c r="X352" s="20" t="str">
        <f>产品服务物料清单!I352</f>
        <v>01</v>
      </c>
      <c r="Y352" s="20" t="str">
        <f>产品服务物料清单!AQ352</f>
        <v>E:其他</v>
      </c>
      <c r="Z352" s="20" t="str">
        <f>产品服务物料清单!K352</f>
        <v>销售结算-水费</v>
      </c>
      <c r="AA352" s="24">
        <f>产品服务物料清单!Q352</f>
        <v>0.06</v>
      </c>
      <c r="AB352" s="83" t="str">
        <f>产品服务物料清单!R352</f>
        <v>生活服务</v>
      </c>
      <c r="AC352" s="83" t="str">
        <f>产品服务物料清单!S352</f>
        <v>采购合同</v>
      </c>
    </row>
    <row r="353" spans="1:29" ht="14.1" customHeight="1" x14ac:dyDescent="0.3">
      <c r="A353" s="83" t="str">
        <f>产品服务物料清单!J353</f>
        <v>DEM02001</v>
      </c>
      <c r="B353" s="83" t="str">
        <f>产品服务物料清单!L353</f>
        <v>PC</v>
      </c>
      <c r="C353" s="83">
        <f>产品服务物料清单!M353</f>
        <v>1</v>
      </c>
      <c r="D353" s="83">
        <f>产品服务物料清单!N353</f>
        <v>0</v>
      </c>
      <c r="E353" s="123" t="str">
        <f>产品服务物料清单!O353</f>
        <v>M</v>
      </c>
      <c r="F353" s="83" t="str">
        <f>产品服务物料清单!P353</f>
        <v>M0</v>
      </c>
      <c r="G353" s="83" t="str">
        <f>产品服务物料清单!U353</f>
        <v>FW</v>
      </c>
      <c r="H353" s="123" t="str">
        <f>产品服务物料清单!V353</f>
        <v>5101023000</v>
      </c>
      <c r="I353" s="83" t="str">
        <f>产品服务物料清单!X353</f>
        <v>×</v>
      </c>
      <c r="J353" s="83" t="str">
        <f>产品服务物料清单!Y353</f>
        <v>×</v>
      </c>
      <c r="K353" s="83" t="str">
        <f>产品服务物料清单!Z353</f>
        <v>×</v>
      </c>
      <c r="L353" s="83" t="str">
        <f>产品服务物料清单!AA353</f>
        <v>×</v>
      </c>
      <c r="M353" s="24">
        <f>产品服务物料清单!AB353</f>
        <v>0</v>
      </c>
      <c r="N353" s="24" t="str">
        <f>产品服务物料清单!AC353</f>
        <v>费用结算单</v>
      </c>
      <c r="O353" s="83">
        <f>产品服务物料清单!AD353</f>
        <v>0</v>
      </c>
      <c r="P353" s="83">
        <f>产品服务物料清单!AE353</f>
        <v>0</v>
      </c>
      <c r="Q353" s="20" t="str">
        <f>产品服务物料清单!B353</f>
        <v>DE</v>
      </c>
      <c r="R353" s="20" t="str">
        <f>产品服务物料清单!A353</f>
        <v>能源采购业务</v>
      </c>
      <c r="S353" s="20" t="str">
        <f>产品服务物料清单!C353</f>
        <v>M:销售结算类业务(ZY06)</v>
      </c>
      <c r="T353" s="21" t="str">
        <f>产品服务物料清单!F353</f>
        <v>02</v>
      </c>
      <c r="U353" s="20" t="str">
        <f>产品服务物料清单!E353</f>
        <v>电费</v>
      </c>
      <c r="V353" s="22" t="str">
        <f>产品服务物料清单!H353</f>
        <v>0</v>
      </c>
      <c r="W353" s="20">
        <f>产品服务物料清单!G353</f>
        <v>0</v>
      </c>
      <c r="X353" s="20" t="str">
        <f>产品服务物料清单!I353</f>
        <v>01</v>
      </c>
      <c r="Y353" s="20" t="str">
        <f>产品服务物料清单!AQ353</f>
        <v>E:其他</v>
      </c>
      <c r="Z353" s="20" t="str">
        <f>产品服务物料清单!K353</f>
        <v>销售结算-电费-电费调整相关</v>
      </c>
      <c r="AA353" s="24">
        <f>产品服务物料清单!Q353</f>
        <v>0.13</v>
      </c>
      <c r="AB353" s="83" t="str">
        <f>产品服务物料清单!R353</f>
        <v>其他（进）</v>
      </c>
      <c r="AC353" s="83" t="str">
        <f>产品服务物料清单!S353</f>
        <v>不缴纳印花税</v>
      </c>
    </row>
    <row r="354" spans="1:29" ht="14.1" customHeight="1" x14ac:dyDescent="0.3">
      <c r="A354" s="83" t="str">
        <f>产品服务物料清单!J354</f>
        <v>DEM02002</v>
      </c>
      <c r="B354" s="83" t="str">
        <f>产品服务物料清单!L354</f>
        <v>KWH</v>
      </c>
      <c r="C354" s="83">
        <f>产品服务物料清单!M354</f>
        <v>1</v>
      </c>
      <c r="D354" s="83">
        <f>产品服务物料清单!N354</f>
        <v>0</v>
      </c>
      <c r="E354" s="123" t="str">
        <f>产品服务物料清单!O354</f>
        <v>M</v>
      </c>
      <c r="F354" s="83" t="str">
        <f>产品服务物料清单!P354</f>
        <v>M0</v>
      </c>
      <c r="G354" s="83" t="str">
        <f>产品服务物料清单!U354</f>
        <v>FW</v>
      </c>
      <c r="H354" s="123" t="str">
        <f>产品服务物料清单!V354</f>
        <v>5101023000</v>
      </c>
      <c r="I354" s="83" t="str">
        <f>产品服务物料清单!X354</f>
        <v>×</v>
      </c>
      <c r="J354" s="83" t="str">
        <f>产品服务物料清单!Y354</f>
        <v>×</v>
      </c>
      <c r="K354" s="83" t="str">
        <f>产品服务物料清单!Z354</f>
        <v>×</v>
      </c>
      <c r="L354" s="83" t="str">
        <f>产品服务物料清单!AA354</f>
        <v>×</v>
      </c>
      <c r="M354" s="24">
        <f>产品服务物料清单!AB354</f>
        <v>0</v>
      </c>
      <c r="N354" s="24" t="str">
        <f>产品服务物料清单!AC354</f>
        <v>费用结算单</v>
      </c>
      <c r="O354" s="83">
        <f>产品服务物料清单!AD354</f>
        <v>0</v>
      </c>
      <c r="P354" s="83">
        <f>产品服务物料清单!AE354</f>
        <v>0</v>
      </c>
      <c r="Q354" s="20" t="str">
        <f>产品服务物料清单!B354</f>
        <v>DE</v>
      </c>
      <c r="R354" s="20" t="str">
        <f>产品服务物料清单!A354</f>
        <v>能源采购业务</v>
      </c>
      <c r="S354" s="20" t="str">
        <f>产品服务物料清单!C354</f>
        <v>M:销售结算类业务(ZY06)</v>
      </c>
      <c r="T354" s="21" t="str">
        <f>产品服务物料清单!F354</f>
        <v>02</v>
      </c>
      <c r="U354" s="20" t="str">
        <f>产品服务物料清单!E354</f>
        <v>电费</v>
      </c>
      <c r="V354" s="22" t="str">
        <f>产品服务物料清单!H354</f>
        <v>0</v>
      </c>
      <c r="W354" s="20">
        <f>产品服务物料清单!G354</f>
        <v>0</v>
      </c>
      <c r="X354" s="20" t="str">
        <f>产品服务物料清单!I354</f>
        <v>02</v>
      </c>
      <c r="Y354" s="20" t="str">
        <f>产品服务物料清单!AQ354</f>
        <v>E:其他</v>
      </c>
      <c r="Z354" s="20" t="str">
        <f>产品服务物料清单!K354</f>
        <v>销售结算-电费-电量相关</v>
      </c>
      <c r="AA354" s="24">
        <f>产品服务物料清单!Q354</f>
        <v>0.13</v>
      </c>
      <c r="AB354" s="83" t="str">
        <f>产品服务物料清单!R354</f>
        <v>其他（进）</v>
      </c>
      <c r="AC354" s="83" t="str">
        <f>产品服务物料清单!S354</f>
        <v>不缴纳印花税</v>
      </c>
    </row>
    <row r="355" spans="1:29" ht="14.1" customHeight="1" x14ac:dyDescent="0.3">
      <c r="A355" s="83" t="str">
        <f>产品服务物料清单!J355</f>
        <v>DEM03001</v>
      </c>
      <c r="B355" s="83" t="str">
        <f>产品服务物料清单!L355</f>
        <v>M3</v>
      </c>
      <c r="C355" s="83">
        <f>产品服务物料清单!M355</f>
        <v>1</v>
      </c>
      <c r="D355" s="83">
        <f>产品服务物料清单!N355</f>
        <v>0</v>
      </c>
      <c r="E355" s="123" t="str">
        <f>产品服务物料清单!O355</f>
        <v>M</v>
      </c>
      <c r="F355" s="83" t="str">
        <f>产品服务物料清单!P355</f>
        <v>N0</v>
      </c>
      <c r="G355" s="83" t="str">
        <f>产品服务物料清单!U355</f>
        <v>CG</v>
      </c>
      <c r="H355" s="123" t="str">
        <f>产品服务物料清单!V355</f>
        <v>5101024000</v>
      </c>
      <c r="I355" s="83" t="str">
        <f>产品服务物料清单!X355</f>
        <v>×</v>
      </c>
      <c r="J355" s="83" t="str">
        <f>产品服务物料清单!Y355</f>
        <v>×</v>
      </c>
      <c r="K355" s="83" t="str">
        <f>产品服务物料清单!Z355</f>
        <v>×</v>
      </c>
      <c r="L355" s="83" t="str">
        <f>产品服务物料清单!AA355</f>
        <v>×</v>
      </c>
      <c r="M355" s="24">
        <f>产品服务物料清单!AB355</f>
        <v>0</v>
      </c>
      <c r="N355" s="24" t="str">
        <f>产品服务物料清单!AC355</f>
        <v>费用结算单</v>
      </c>
      <c r="O355" s="83">
        <f>产品服务物料清单!AD355</f>
        <v>0</v>
      </c>
      <c r="P355" s="83">
        <f>产品服务物料清单!AE355</f>
        <v>0</v>
      </c>
      <c r="Q355" s="20" t="str">
        <f>产品服务物料清单!B355</f>
        <v>DE</v>
      </c>
      <c r="R355" s="20" t="str">
        <f>产品服务物料清单!A355</f>
        <v>能源采购业务</v>
      </c>
      <c r="S355" s="20" t="str">
        <f>产品服务物料清单!C355</f>
        <v>M:销售结算类业务(ZY06)</v>
      </c>
      <c r="T355" s="21" t="str">
        <f>产品服务物料清单!F355</f>
        <v>03</v>
      </c>
      <c r="U355" s="20" t="str">
        <f>产品服务物料清单!E355</f>
        <v>气费</v>
      </c>
      <c r="V355" s="22" t="str">
        <f>产品服务物料清单!H355</f>
        <v>0</v>
      </c>
      <c r="W355" s="20">
        <f>产品服务物料清单!G355</f>
        <v>0</v>
      </c>
      <c r="X355" s="20" t="str">
        <f>产品服务物料清单!I355</f>
        <v>01</v>
      </c>
      <c r="Y355" s="20" t="str">
        <f>产品服务物料清单!AQ355</f>
        <v>E:其他</v>
      </c>
      <c r="Z355" s="20" t="str">
        <f>产品服务物料清单!K355</f>
        <v>销售结算-气费-固化炉</v>
      </c>
      <c r="AA355" s="24">
        <f>产品服务物料清单!Q355</f>
        <v>0.09</v>
      </c>
      <c r="AB355" s="83" t="str">
        <f>产品服务物料清单!R355</f>
        <v>其他（进）</v>
      </c>
      <c r="AC355" s="83" t="str">
        <f>产品服务物料清单!S355</f>
        <v>采购合同</v>
      </c>
    </row>
    <row r="356" spans="1:29" ht="14.1" customHeight="1" x14ac:dyDescent="0.3">
      <c r="A356" s="83" t="str">
        <f>产品服务物料清单!J356</f>
        <v>DEM03002</v>
      </c>
      <c r="B356" s="83" t="str">
        <f>产品服务物料清单!L356</f>
        <v>M3</v>
      </c>
      <c r="C356" s="83">
        <f>产品服务物料清单!M356</f>
        <v>1</v>
      </c>
      <c r="D356" s="83">
        <f>产品服务物料清单!N356</f>
        <v>0</v>
      </c>
      <c r="E356" s="123" t="str">
        <f>产品服务物料清单!O356</f>
        <v>M</v>
      </c>
      <c r="F356" s="83" t="str">
        <f>产品服务物料清单!P356</f>
        <v>N0</v>
      </c>
      <c r="G356" s="83" t="str">
        <f>产品服务物料清单!U356</f>
        <v>CG</v>
      </c>
      <c r="H356" s="123" t="str">
        <f>产品服务物料清单!V356</f>
        <v>5101024000</v>
      </c>
      <c r="I356" s="83" t="str">
        <f>产品服务物料清单!X356</f>
        <v>×</v>
      </c>
      <c r="J356" s="83" t="str">
        <f>产品服务物料清单!Y356</f>
        <v>×</v>
      </c>
      <c r="K356" s="83" t="str">
        <f>产品服务物料清单!Z356</f>
        <v>×</v>
      </c>
      <c r="L356" s="83" t="str">
        <f>产品服务物料清单!AA356</f>
        <v>×</v>
      </c>
      <c r="M356" s="24">
        <f>产品服务物料清单!AB356</f>
        <v>0</v>
      </c>
      <c r="N356" s="24" t="str">
        <f>产品服务物料清单!AC356</f>
        <v>费用结算单</v>
      </c>
      <c r="O356" s="83">
        <f>产品服务物料清单!AD356</f>
        <v>0</v>
      </c>
      <c r="P356" s="83">
        <f>产品服务物料清单!AE356</f>
        <v>0</v>
      </c>
      <c r="Q356" s="20" t="str">
        <f>产品服务物料清单!B356</f>
        <v>DE</v>
      </c>
      <c r="R356" s="20" t="str">
        <f>产品服务物料清单!A356</f>
        <v>能源采购业务</v>
      </c>
      <c r="S356" s="20" t="str">
        <f>产品服务物料清单!C356</f>
        <v>M:销售结算类业务(ZY06)</v>
      </c>
      <c r="T356" s="21" t="str">
        <f>产品服务物料清单!F356</f>
        <v>03</v>
      </c>
      <c r="U356" s="20" t="str">
        <f>产品服务物料清单!E356</f>
        <v>气费</v>
      </c>
      <c r="V356" s="22" t="str">
        <f>产品服务物料清单!H356</f>
        <v>0</v>
      </c>
      <c r="W356" s="20">
        <f>产品服务物料清单!G356</f>
        <v>0</v>
      </c>
      <c r="X356" s="20" t="str">
        <f>产品服务物料清单!I356</f>
        <v>02</v>
      </c>
      <c r="Y356" s="20" t="str">
        <f>产品服务物料清单!AQ356</f>
        <v>E:其他</v>
      </c>
      <c r="Z356" s="20" t="str">
        <f>产品服务物料清单!K356</f>
        <v>销售结算-气费-天然气</v>
      </c>
      <c r="AA356" s="24">
        <f>产品服务物料清单!Q356</f>
        <v>0.09</v>
      </c>
      <c r="AB356" s="83" t="str">
        <f>产品服务物料清单!R356</f>
        <v>其他（进）</v>
      </c>
      <c r="AC356" s="83" t="str">
        <f>产品服务物料清单!S356</f>
        <v>采购合同</v>
      </c>
    </row>
    <row r="357" spans="1:29" ht="14.1" customHeight="1" x14ac:dyDescent="0.3">
      <c r="A357" s="83" t="str">
        <f>产品服务物料清单!J357</f>
        <v>DEM03003</v>
      </c>
      <c r="B357" s="83" t="str">
        <f>产品服务物料清单!L357</f>
        <v>M3</v>
      </c>
      <c r="C357" s="83">
        <f>产品服务物料清单!M357</f>
        <v>1</v>
      </c>
      <c r="D357" s="83">
        <f>产品服务物料清单!N357</f>
        <v>0</v>
      </c>
      <c r="E357" s="123" t="str">
        <f>产品服务物料清单!O357</f>
        <v>M</v>
      </c>
      <c r="F357" s="83" t="str">
        <f>产品服务物料清单!P357</f>
        <v>N0</v>
      </c>
      <c r="G357" s="83" t="str">
        <f>产品服务物料清单!U357</f>
        <v>CG</v>
      </c>
      <c r="H357" s="83" t="str">
        <f>产品服务物料清单!V357</f>
        <v>5101024000</v>
      </c>
      <c r="I357" s="83" t="str">
        <f>产品服务物料清单!X357</f>
        <v>×</v>
      </c>
      <c r="J357" s="83" t="str">
        <f>产品服务物料清单!Y357</f>
        <v>×</v>
      </c>
      <c r="K357" s="83" t="str">
        <f>产品服务物料清单!Z357</f>
        <v>×</v>
      </c>
      <c r="L357" s="83" t="str">
        <f>产品服务物料清单!AA357</f>
        <v>×</v>
      </c>
      <c r="M357" s="83">
        <f>产品服务物料清单!AB357</f>
        <v>0</v>
      </c>
      <c r="N357" s="83" t="str">
        <f>产品服务物料清单!AC357</f>
        <v>费用结算单</v>
      </c>
      <c r="O357" s="83">
        <f>产品服务物料清单!AD357</f>
        <v>0</v>
      </c>
      <c r="P357" s="83">
        <f>产品服务物料清单!AE357</f>
        <v>0</v>
      </c>
      <c r="Q357" s="20" t="str">
        <f>产品服务物料清单!B357</f>
        <v>DE</v>
      </c>
      <c r="R357" s="20" t="str">
        <f>产品服务物料清单!A357</f>
        <v>能源采购业务</v>
      </c>
      <c r="S357" s="20" t="str">
        <f>产品服务物料清单!C357</f>
        <v>M:销售结算类业务(ZY06)</v>
      </c>
      <c r="T357" s="21" t="str">
        <f>产品服务物料清单!F357</f>
        <v>03</v>
      </c>
      <c r="U357" s="20" t="str">
        <f>产品服务物料清单!E357</f>
        <v>气费</v>
      </c>
      <c r="V357" s="22" t="str">
        <f>产品服务物料清单!H357</f>
        <v>0</v>
      </c>
      <c r="W357" s="20">
        <f>产品服务物料清单!G357</f>
        <v>0</v>
      </c>
      <c r="X357" s="20" t="str">
        <f>产品服务物料清单!I357</f>
        <v>03</v>
      </c>
      <c r="Y357" s="20" t="str">
        <f>产品服务物料清单!AQ357</f>
        <v>E:其他</v>
      </c>
      <c r="Z357" s="20" t="str">
        <f>产品服务物料清单!K357</f>
        <v>销售结算-气费-蒸汽</v>
      </c>
      <c r="AA357" s="24">
        <f>产品服务物料清单!Q357</f>
        <v>0.09</v>
      </c>
      <c r="AB357" s="83" t="str">
        <f>产品服务物料清单!R357</f>
        <v>其他（进）</v>
      </c>
      <c r="AC357" s="83" t="str">
        <f>产品服务物料清单!S357</f>
        <v>采购合同</v>
      </c>
    </row>
    <row r="358" spans="1:29" ht="14.1" customHeight="1" x14ac:dyDescent="0.3">
      <c r="A358" s="83" t="str">
        <f>产品服务物料清单!J358</f>
        <v>DEM03004</v>
      </c>
      <c r="B358" s="83" t="str">
        <f>产品服务物料清单!L358</f>
        <v>M2</v>
      </c>
      <c r="C358" s="83">
        <f>产品服务物料清单!M358</f>
        <v>1</v>
      </c>
      <c r="D358" s="83">
        <f>产品服务物料清单!N358</f>
        <v>0</v>
      </c>
      <c r="E358" s="123" t="str">
        <f>产品服务物料清单!O358</f>
        <v>M</v>
      </c>
      <c r="F358" s="83" t="str">
        <f>产品服务物料清单!P358</f>
        <v>N0</v>
      </c>
      <c r="G358" s="83" t="str">
        <f>产品服务物料清单!U358</f>
        <v>CG</v>
      </c>
      <c r="H358" s="83" t="str">
        <f>产品服务物料清单!V358</f>
        <v>5101024000</v>
      </c>
      <c r="I358" s="83" t="str">
        <f>产品服务物料清单!X358</f>
        <v>×</v>
      </c>
      <c r="J358" s="83" t="str">
        <f>产品服务物料清单!Y358</f>
        <v>×</v>
      </c>
      <c r="K358" s="83" t="str">
        <f>产品服务物料清单!Z358</f>
        <v>×</v>
      </c>
      <c r="L358" s="83" t="str">
        <f>产品服务物料清单!AA358</f>
        <v>×</v>
      </c>
      <c r="M358" s="83">
        <f>产品服务物料清单!AB358</f>
        <v>0</v>
      </c>
      <c r="N358" s="83" t="str">
        <f>产品服务物料清单!AC358</f>
        <v>费用结算单</v>
      </c>
      <c r="O358" s="83">
        <f>产品服务物料清单!AD358</f>
        <v>0</v>
      </c>
      <c r="P358" s="83">
        <f>产品服务物料清单!AE358</f>
        <v>0</v>
      </c>
      <c r="Q358" s="20" t="str">
        <f>产品服务物料清单!B358</f>
        <v>DE</v>
      </c>
      <c r="R358" s="20" t="str">
        <f>产品服务物料清单!A358</f>
        <v>能源采购业务</v>
      </c>
      <c r="S358" s="20" t="str">
        <f>产品服务物料清单!C358</f>
        <v>M:销售结算类业务(ZY06)</v>
      </c>
      <c r="T358" s="21" t="str">
        <f>产品服务物料清单!F358</f>
        <v>03</v>
      </c>
      <c r="U358" s="20" t="str">
        <f>产品服务物料清单!E358</f>
        <v>气费</v>
      </c>
      <c r="V358" s="22" t="str">
        <f>产品服务物料清单!H358</f>
        <v>0</v>
      </c>
      <c r="W358" s="20">
        <f>产品服务物料清单!G358</f>
        <v>0</v>
      </c>
      <c r="X358" s="20" t="str">
        <f>产品服务物料清单!I358</f>
        <v>04</v>
      </c>
      <c r="Y358" s="20" t="str">
        <f>产品服务物料清单!AQ358</f>
        <v>E:其他</v>
      </c>
      <c r="Z358" s="20" t="str">
        <f>产品服务物料清单!K358</f>
        <v>销售结算-气费-暖气</v>
      </c>
      <c r="AA358" s="24">
        <f>产品服务物料清单!Q358</f>
        <v>0.09</v>
      </c>
      <c r="AB358" s="83" t="str">
        <f>产品服务物料清单!R358</f>
        <v>其他（进）</v>
      </c>
      <c r="AC358" s="83" t="str">
        <f>产品服务物料清单!S358</f>
        <v>采购合同</v>
      </c>
    </row>
    <row r="359" spans="1:29" ht="14.1" customHeight="1" x14ac:dyDescent="0.3">
      <c r="A359" s="83" t="str">
        <f>产品服务物料清单!J359</f>
        <v>DF01</v>
      </c>
      <c r="B359" s="83" t="str">
        <f>产品服务物料清单!L359</f>
        <v>PC</v>
      </c>
      <c r="C359" s="83">
        <f>产品服务物料清单!M359</f>
        <v>2</v>
      </c>
      <c r="D359" s="83" t="str">
        <f>产品服务物料清单!N359</f>
        <v>委托加工产品，如叶片、部件等</v>
      </c>
      <c r="E359" s="123">
        <f>产品服务物料清单!O359</f>
        <v>0</v>
      </c>
      <c r="F359" s="83" t="str">
        <f>产品服务物料清单!P359</f>
        <v>M1</v>
      </c>
      <c r="G359" s="83" t="str">
        <f>产品服务物料清单!U359</f>
        <v>JG</v>
      </c>
      <c r="H359" s="83">
        <f>产品服务物料清单!V359</f>
        <v>0</v>
      </c>
      <c r="I359" s="83" t="str">
        <f>产品服务物料清单!X359</f>
        <v>√</v>
      </c>
      <c r="J359" s="83" t="str">
        <f>产品服务物料清单!Y359</f>
        <v>√</v>
      </c>
      <c r="K359" s="83" t="str">
        <f>产品服务物料清单!Z359</f>
        <v>√</v>
      </c>
      <c r="L359" s="83" t="str">
        <f>产品服务物料清单!AA359</f>
        <v>√</v>
      </c>
      <c r="M359" s="83">
        <f>产品服务物料清单!AB359</f>
        <v>0</v>
      </c>
      <c r="N359" s="83" t="str">
        <f>产品服务物料清单!AC359</f>
        <v>加工费结算单</v>
      </c>
      <c r="O359" s="83">
        <f>产品服务物料清单!AD359</f>
        <v>0</v>
      </c>
      <c r="P359" s="83">
        <f>产品服务物料清单!AE359</f>
        <v>0</v>
      </c>
      <c r="Q359" s="20" t="str">
        <f>产品服务物料清单!B359</f>
        <v>DF</v>
      </c>
      <c r="R359" s="20" t="str">
        <f>产品服务物料清单!A359</f>
        <v>加工修理修配业务</v>
      </c>
      <c r="S359" s="20">
        <f>产品服务物料清单!C359</f>
        <v>0</v>
      </c>
      <c r="T359" s="21" t="str">
        <f>产品服务物料清单!F359</f>
        <v>01</v>
      </c>
      <c r="U359" s="20" t="str">
        <f>产品服务物料清单!E359</f>
        <v>加工修理修配劳务</v>
      </c>
      <c r="V359" s="22">
        <f>产品服务物料清单!H359</f>
        <v>0</v>
      </c>
      <c r="W359" s="20" t="str">
        <f>产品服务物料清单!G359</f>
        <v>加工修理修配劳务</v>
      </c>
      <c r="X359" s="20">
        <f>产品服务物料清单!I359</f>
        <v>0</v>
      </c>
      <c r="Y359" s="20" t="str">
        <f>产品服务物料清单!AQ359</f>
        <v>E:其他</v>
      </c>
      <c r="Z359" s="20" t="str">
        <f>产品服务物料清单!K359</f>
        <v>委托加工产品（按物料结算）</v>
      </c>
      <c r="AA359" s="24">
        <f>产品服务物料清单!Q359</f>
        <v>0.13</v>
      </c>
      <c r="AB359" s="83" t="str">
        <f>产品服务物料清单!R359</f>
        <v>货物、加工修理修配劳务（进）</v>
      </c>
      <c r="AC359" s="83" t="str">
        <f>产品服务物料清单!S359</f>
        <v>加工承揽合同</v>
      </c>
    </row>
    <row r="360" spans="1:29" ht="14.1" customHeight="1" x14ac:dyDescent="0.3">
      <c r="A360" s="83" t="str">
        <f>产品服务物料清单!J360</f>
        <v>DFA01001</v>
      </c>
      <c r="B360" s="24" t="str">
        <f>产品服务物料清单!L360</f>
        <v>PC</v>
      </c>
      <c r="C360" s="83">
        <f>产品服务物料清单!M360</f>
        <v>1</v>
      </c>
      <c r="D360" s="24" t="str">
        <f>产品服务物料清单!N360</f>
        <v>总部/瑞达办公用品类的设备维修。</v>
      </c>
      <c r="E360" s="123" t="str">
        <f>产品服务物料清单!O360</f>
        <v>A</v>
      </c>
      <c r="F360" s="83" t="str">
        <f>产品服务物料清单!P360</f>
        <v>M1</v>
      </c>
      <c r="G360" s="83" t="str">
        <f>产品服务物料清单!U360</f>
        <v>JG</v>
      </c>
      <c r="H360" s="83" t="str">
        <f>产品服务物料清单!V360</f>
        <v>5101011000</v>
      </c>
      <c r="I360" s="83" t="str">
        <f>产品服务物料清单!X360</f>
        <v>×</v>
      </c>
      <c r="J360" s="83" t="str">
        <f>产品服务物料清单!Y360</f>
        <v>×</v>
      </c>
      <c r="K360" s="83" t="str">
        <f>产品服务物料清单!Z360</f>
        <v>×</v>
      </c>
      <c r="L360" s="83" t="str">
        <f>产品服务物料清单!AA360</f>
        <v>×</v>
      </c>
      <c r="M360" s="83">
        <f>产品服务物料清单!AB360</f>
        <v>0</v>
      </c>
      <c r="N360" s="83">
        <f>产品服务物料清单!AC360</f>
        <v>0</v>
      </c>
      <c r="O360" s="83">
        <f>产品服务物料清单!AD360</f>
        <v>0</v>
      </c>
      <c r="P360" s="83">
        <f>产品服务物料清单!AE360</f>
        <v>0</v>
      </c>
      <c r="Q360" s="20" t="str">
        <f>产品服务物料清单!B360</f>
        <v>DF</v>
      </c>
      <c r="R360" s="20" t="str">
        <f>产品服务物料清单!A360</f>
        <v>加工修理修配业务</v>
      </c>
      <c r="S360" s="20" t="str">
        <f>产品服务物料清单!C360</f>
        <v>A:成本中心类业务</v>
      </c>
      <c r="T360" s="21" t="str">
        <f>产品服务物料清单!F360</f>
        <v>01</v>
      </c>
      <c r="U360" s="20" t="str">
        <f>产品服务物料清单!E360</f>
        <v>加工修理修配劳务</v>
      </c>
      <c r="V360" s="22" t="str">
        <f>产品服务物料清单!H360</f>
        <v>0</v>
      </c>
      <c r="W360" s="20" t="str">
        <f>产品服务物料清单!G360</f>
        <v>加工修理修配劳务</v>
      </c>
      <c r="X360" s="20" t="str">
        <f>产品服务物料清单!I360</f>
        <v>01</v>
      </c>
      <c r="Y360" s="20" t="str">
        <f>产品服务物料清单!AQ360</f>
        <v>E:其他</v>
      </c>
      <c r="Z360" s="20" t="str">
        <f>产品服务物料清单!K360</f>
        <v>成本中心-办公设备维修</v>
      </c>
      <c r="AA360" s="24">
        <f>产品服务物料清单!Q360</f>
        <v>0.13</v>
      </c>
      <c r="AB360" s="83" t="str">
        <f>产品服务物料清单!R360</f>
        <v>货物、加工修理修配劳务（进）</v>
      </c>
      <c r="AC360" s="123" t="str">
        <f>产品服务物料清单!S360</f>
        <v>加工承揽合同</v>
      </c>
    </row>
    <row r="361" spans="1:29" ht="14.1" customHeight="1" x14ac:dyDescent="0.3">
      <c r="A361" s="83" t="str">
        <f>产品服务物料清单!J361</f>
        <v>DFA01002</v>
      </c>
      <c r="B361" s="24" t="str">
        <f>产品服务物料清单!L361</f>
        <v>PC</v>
      </c>
      <c r="C361" s="83">
        <f>产品服务物料清单!M361</f>
        <v>1</v>
      </c>
      <c r="D361" s="24" t="str">
        <f>产品服务物料清单!N361</f>
        <v>生产制造部门发生的、按月固定结算的委托加工费用。</v>
      </c>
      <c r="E361" s="123" t="str">
        <f>产品服务物料清单!O361</f>
        <v>A</v>
      </c>
      <c r="F361" s="83" t="str">
        <f>产品服务物料清单!P361</f>
        <v>M1</v>
      </c>
      <c r="G361" s="83" t="str">
        <f>产品服务物料清单!U361</f>
        <v>JG</v>
      </c>
      <c r="H361" s="123" t="str">
        <f>产品服务物料清单!V361</f>
        <v>5101061000</v>
      </c>
      <c r="I361" s="83" t="str">
        <f>产品服务物料清单!X361</f>
        <v>×</v>
      </c>
      <c r="J361" s="83" t="str">
        <f>产品服务物料清单!Y361</f>
        <v>×</v>
      </c>
      <c r="K361" s="83" t="str">
        <f>产品服务物料清单!Z361</f>
        <v>×</v>
      </c>
      <c r="L361" s="83" t="str">
        <f>产品服务物料清单!AA361</f>
        <v>×</v>
      </c>
      <c r="M361" s="24">
        <f>产品服务物料清单!AB361</f>
        <v>0</v>
      </c>
      <c r="N361" s="24">
        <f>产品服务物料清单!AC361</f>
        <v>0</v>
      </c>
      <c r="O361" s="83">
        <f>产品服务物料清单!AD361</f>
        <v>0</v>
      </c>
      <c r="P361" s="83">
        <f>产品服务物料清单!AE361</f>
        <v>0</v>
      </c>
      <c r="Q361" s="20" t="str">
        <f>产品服务物料清单!B361</f>
        <v>DF</v>
      </c>
      <c r="R361" s="20" t="str">
        <f>产品服务物料清单!A361</f>
        <v>加工修理修配业务</v>
      </c>
      <c r="S361" s="20" t="str">
        <f>产品服务物料清单!C361</f>
        <v>A:成本中心类业务</v>
      </c>
      <c r="T361" s="21" t="str">
        <f>产品服务物料清单!F361</f>
        <v>01</v>
      </c>
      <c r="U361" s="20" t="str">
        <f>产品服务物料清单!E361</f>
        <v>加工修理修配劳务</v>
      </c>
      <c r="V361" s="22" t="str">
        <f>产品服务物料清单!H361</f>
        <v>0</v>
      </c>
      <c r="W361" s="20" t="str">
        <f>产品服务物料清单!G361</f>
        <v>加工修理修配劳务</v>
      </c>
      <c r="X361" s="20" t="str">
        <f>产品服务物料清单!I361</f>
        <v>02</v>
      </c>
      <c r="Y361" s="20" t="str">
        <f>产品服务物料清单!AQ361</f>
        <v>E:其他</v>
      </c>
      <c r="Z361" s="20" t="str">
        <f>产品服务物料清单!K361</f>
        <v>成本中心-委托加工费（固定结算）</v>
      </c>
      <c r="AA361" s="24">
        <f>产品服务物料清单!Q361</f>
        <v>0.13</v>
      </c>
      <c r="AB361" s="83" t="str">
        <f>产品服务物料清单!R361</f>
        <v>货物、加工修理修配劳务（进）</v>
      </c>
      <c r="AC361" s="123" t="str">
        <f>产品服务物料清单!S361</f>
        <v>加工承揽合同</v>
      </c>
    </row>
    <row r="362" spans="1:29" ht="14.1" customHeight="1" x14ac:dyDescent="0.3">
      <c r="A362" s="83" t="str">
        <f>产品服务物料清单!J362</f>
        <v>DFA01003</v>
      </c>
      <c r="B362" s="24" t="str">
        <f>产品服务物料清单!L362</f>
        <v>PC</v>
      </c>
      <c r="C362" s="83">
        <f>产品服务物料清单!M362</f>
        <v>1</v>
      </c>
      <c r="D362" s="24" t="str">
        <f>产品服务物料清单!N362</f>
        <v>生产制造部门发生的、按月结算的工序外包费用。</v>
      </c>
      <c r="E362" s="123" t="str">
        <f>产品服务物料清单!O362</f>
        <v>A</v>
      </c>
      <c r="F362" s="83" t="str">
        <f>产品服务物料清单!P362</f>
        <v>M1</v>
      </c>
      <c r="G362" s="83" t="str">
        <f>产品服务物料清单!U362</f>
        <v>JG</v>
      </c>
      <c r="H362" s="123" t="str">
        <f>产品服务物料清单!V362</f>
        <v>5101061000</v>
      </c>
      <c r="I362" s="83" t="str">
        <f>产品服务物料清单!X362</f>
        <v>×</v>
      </c>
      <c r="J362" s="83" t="str">
        <f>产品服务物料清单!Y362</f>
        <v>×</v>
      </c>
      <c r="K362" s="83" t="str">
        <f>产品服务物料清单!Z362</f>
        <v>×</v>
      </c>
      <c r="L362" s="83" t="str">
        <f>产品服务物料清单!AA362</f>
        <v>×</v>
      </c>
      <c r="M362" s="24">
        <f>产品服务物料清单!AB362</f>
        <v>0</v>
      </c>
      <c r="N362" s="24" t="str">
        <f>产品服务物料清单!AC362</f>
        <v>加工费结算单</v>
      </c>
      <c r="O362" s="83">
        <f>产品服务物料清单!AD362</f>
        <v>0</v>
      </c>
      <c r="P362" s="83">
        <f>产品服务物料清单!AE362</f>
        <v>0</v>
      </c>
      <c r="Q362" s="20" t="str">
        <f>产品服务物料清单!B362</f>
        <v>DF</v>
      </c>
      <c r="R362" s="20" t="str">
        <f>产品服务物料清单!A362</f>
        <v>加工修理修配业务</v>
      </c>
      <c r="S362" s="20" t="str">
        <f>产品服务物料清单!C362</f>
        <v>A:成本中心类业务</v>
      </c>
      <c r="T362" s="21" t="str">
        <f>产品服务物料清单!F362</f>
        <v>01</v>
      </c>
      <c r="U362" s="20" t="str">
        <f>产品服务物料清单!E362</f>
        <v>加工修理修配劳务</v>
      </c>
      <c r="V362" s="22" t="str">
        <f>产品服务物料清单!H362</f>
        <v>0</v>
      </c>
      <c r="W362" s="20" t="str">
        <f>产品服务物料清单!G362</f>
        <v>加工修理修配劳务</v>
      </c>
      <c r="X362" s="20" t="str">
        <f>产品服务物料清单!I362</f>
        <v>03</v>
      </c>
      <c r="Y362" s="20" t="str">
        <f>产品服务物料清单!AQ362</f>
        <v>E:其他</v>
      </c>
      <c r="Z362" s="20" t="str">
        <f>产品服务物料清单!K362</f>
        <v>成本中心-委托加工费（工序）</v>
      </c>
      <c r="AA362" s="24">
        <f>产品服务物料清单!Q362</f>
        <v>0.13</v>
      </c>
      <c r="AB362" s="83" t="str">
        <f>产品服务物料清单!R362</f>
        <v>货物、加工修理修配劳务（进）</v>
      </c>
      <c r="AC362" s="123" t="str">
        <f>产品服务物料清单!S362</f>
        <v>加工承揽合同</v>
      </c>
    </row>
    <row r="363" spans="1:29" ht="14.1" customHeight="1" x14ac:dyDescent="0.3">
      <c r="A363" s="83" t="str">
        <f>产品服务物料清单!J363</f>
        <v>DFA01004</v>
      </c>
      <c r="B363" s="24" t="str">
        <f>产品服务物料清单!L363</f>
        <v>H</v>
      </c>
      <c r="C363" s="83">
        <f>产品服务物料清单!M363</f>
        <v>1</v>
      </c>
      <c r="D363" s="83" t="str">
        <f>产品服务物料清单!N363</f>
        <v>生产制造部门发生的、委托加工业务，按工时结算。</v>
      </c>
      <c r="E363" s="123" t="str">
        <f>产品服务物料清单!O363</f>
        <v>A</v>
      </c>
      <c r="F363" s="83" t="str">
        <f>产品服务物料清单!P363</f>
        <v>M1</v>
      </c>
      <c r="G363" s="83" t="str">
        <f>产品服务物料清单!U363</f>
        <v>JG</v>
      </c>
      <c r="H363" s="83" t="str">
        <f>产品服务物料清单!V363</f>
        <v>5101061000</v>
      </c>
      <c r="I363" s="83" t="str">
        <f>产品服务物料清单!X363</f>
        <v>×</v>
      </c>
      <c r="J363" s="83" t="str">
        <f>产品服务物料清单!Y363</f>
        <v>×</v>
      </c>
      <c r="K363" s="83" t="str">
        <f>产品服务物料清单!Z363</f>
        <v>×</v>
      </c>
      <c r="L363" s="83" t="str">
        <f>产品服务物料清单!AA363</f>
        <v>×</v>
      </c>
      <c r="M363" s="83">
        <f>产品服务物料清单!AB363</f>
        <v>0</v>
      </c>
      <c r="N363" s="83" t="str">
        <f>产品服务物料清单!AC363</f>
        <v>加工费结算单</v>
      </c>
      <c r="O363" s="83">
        <f>产品服务物料清单!AD363</f>
        <v>0</v>
      </c>
      <c r="P363" s="83">
        <f>产品服务物料清单!AE363</f>
        <v>0</v>
      </c>
      <c r="Q363" s="20" t="str">
        <f>产品服务物料清单!B363</f>
        <v>DF</v>
      </c>
      <c r="R363" s="20" t="str">
        <f>产品服务物料清单!A363</f>
        <v>加工修理修配业务</v>
      </c>
      <c r="S363" s="20" t="str">
        <f>产品服务物料清单!C363</f>
        <v>A:成本中心类业务</v>
      </c>
      <c r="T363" s="21" t="str">
        <f>产品服务物料清单!F363</f>
        <v>01</v>
      </c>
      <c r="U363" s="20" t="str">
        <f>产品服务物料清单!E363</f>
        <v>加工修理修配劳务</v>
      </c>
      <c r="V363" s="22" t="str">
        <f>产品服务物料清单!H363</f>
        <v>0</v>
      </c>
      <c r="W363" s="20" t="str">
        <f>产品服务物料清单!G363</f>
        <v>加工修理修配劳务</v>
      </c>
      <c r="X363" s="20" t="str">
        <f>产品服务物料清单!I363</f>
        <v>04</v>
      </c>
      <c r="Y363" s="20" t="str">
        <f>产品服务物料清单!AQ363</f>
        <v>E:其他</v>
      </c>
      <c r="Z363" s="20" t="str">
        <f>产品服务物料清单!K363</f>
        <v>成本中心-委托加工费（按工时结算）</v>
      </c>
      <c r="AA363" s="24">
        <f>产品服务物料清单!Q363</f>
        <v>0.13</v>
      </c>
      <c r="AB363" s="83" t="str">
        <f>产品服务物料清单!R363</f>
        <v>货物、加工修理修配劳务（进）</v>
      </c>
      <c r="AC363" s="123" t="str">
        <f>产品服务物料清单!S363</f>
        <v>加工承揽合同</v>
      </c>
    </row>
    <row r="364" spans="1:29" ht="14.1" customHeight="1" x14ac:dyDescent="0.3">
      <c r="A364" s="83" t="str">
        <f>产品服务物料清单!J364</f>
        <v>DFA01005</v>
      </c>
      <c r="B364" s="83" t="str">
        <f>产品服务物料清单!L364</f>
        <v>PC</v>
      </c>
      <c r="C364" s="83">
        <f>产品服务物料清单!M364</f>
        <v>1</v>
      </c>
      <c r="D364" s="83" t="str">
        <f>产品服务物料清单!N364</f>
        <v>生产制造部门发生的、委托加工业务，按产量结算。</v>
      </c>
      <c r="E364" s="123" t="str">
        <f>产品服务物料清单!O364</f>
        <v>A</v>
      </c>
      <c r="F364" s="83" t="str">
        <f>产品服务物料清单!P364</f>
        <v>M1</v>
      </c>
      <c r="G364" s="83" t="str">
        <f>产品服务物料清单!U364</f>
        <v>JG</v>
      </c>
      <c r="H364" s="123" t="str">
        <f>产品服务物料清单!V364</f>
        <v>5101061000</v>
      </c>
      <c r="I364" s="83" t="str">
        <f>产品服务物料清单!X364</f>
        <v>×</v>
      </c>
      <c r="J364" s="83" t="str">
        <f>产品服务物料清单!Y364</f>
        <v>×</v>
      </c>
      <c r="K364" s="83" t="str">
        <f>产品服务物料清单!Z364</f>
        <v>×</v>
      </c>
      <c r="L364" s="83" t="str">
        <f>产品服务物料清单!AA364</f>
        <v>×</v>
      </c>
      <c r="M364" s="24">
        <f>产品服务物料清单!AB364</f>
        <v>0</v>
      </c>
      <c r="N364" s="24" t="str">
        <f>产品服务物料清单!AC364</f>
        <v>加工费结算单</v>
      </c>
      <c r="O364" s="83">
        <f>产品服务物料清单!AD364</f>
        <v>0</v>
      </c>
      <c r="P364" s="83">
        <f>产品服务物料清单!AE364</f>
        <v>0</v>
      </c>
      <c r="Q364" s="20" t="str">
        <f>产品服务物料清单!B364</f>
        <v>DF</v>
      </c>
      <c r="R364" s="20" t="str">
        <f>产品服务物料清单!A364</f>
        <v>加工修理修配业务</v>
      </c>
      <c r="S364" s="20" t="str">
        <f>产品服务物料清单!C364</f>
        <v>A:成本中心类业务</v>
      </c>
      <c r="T364" s="21" t="str">
        <f>产品服务物料清单!F364</f>
        <v>01</v>
      </c>
      <c r="U364" s="20" t="str">
        <f>产品服务物料清单!E364</f>
        <v>加工修理修配劳务</v>
      </c>
      <c r="V364" s="22" t="str">
        <f>产品服务物料清单!H364</f>
        <v>0</v>
      </c>
      <c r="W364" s="20" t="str">
        <f>产品服务物料清单!G364</f>
        <v>加工修理修配劳务</v>
      </c>
      <c r="X364" s="20" t="str">
        <f>产品服务物料清单!I364</f>
        <v>05</v>
      </c>
      <c r="Y364" s="20" t="str">
        <f>产品服务物料清单!AQ364</f>
        <v>E:其他</v>
      </c>
      <c r="Z364" s="20" t="str">
        <f>产品服务物料清单!K364</f>
        <v>成本中心-委托加工费（按数量结算）</v>
      </c>
      <c r="AA364" s="24">
        <f>产品服务物料清单!Q364</f>
        <v>0.13</v>
      </c>
      <c r="AB364" s="83" t="str">
        <f>产品服务物料清单!R364</f>
        <v>货物、加工修理修配劳务（进）</v>
      </c>
      <c r="AC364" s="123" t="str">
        <f>产品服务物料清单!S364</f>
        <v>加工承揽合同</v>
      </c>
    </row>
    <row r="365" spans="1:29" ht="14.1" customHeight="1" x14ac:dyDescent="0.3">
      <c r="A365" s="83" t="str">
        <f>产品服务物料清单!J365</f>
        <v>DFA01006</v>
      </c>
      <c r="B365" s="83" t="str">
        <f>产品服务物料清单!L365</f>
        <v>PC</v>
      </c>
      <c r="C365" s="83">
        <f>产品服务物料清单!M365</f>
        <v>1</v>
      </c>
      <c r="D365" s="25" t="str">
        <f>产品服务物料清单!N365</f>
        <v>库房发生的、直接投入到成本中心的委托加工业务。</v>
      </c>
      <c r="E365" s="123" t="str">
        <f>产品服务物料清单!O365</f>
        <v>A</v>
      </c>
      <c r="F365" s="83" t="str">
        <f>产品服务物料清单!P365</f>
        <v>M1</v>
      </c>
      <c r="G365" s="83" t="str">
        <f>产品服务物料清单!U365</f>
        <v>JG</v>
      </c>
      <c r="H365" s="123" t="str">
        <f>产品服务物料清单!V365</f>
        <v>5101061000</v>
      </c>
      <c r="I365" s="83" t="str">
        <f>产品服务物料清单!X365</f>
        <v>×</v>
      </c>
      <c r="J365" s="83" t="str">
        <f>产品服务物料清单!Y365</f>
        <v>×</v>
      </c>
      <c r="K365" s="83" t="str">
        <f>产品服务物料清单!Z365</f>
        <v>×</v>
      </c>
      <c r="L365" s="83" t="str">
        <f>产品服务物料清单!AA365</f>
        <v>×</v>
      </c>
      <c r="M365" s="24">
        <f>产品服务物料清单!AB365</f>
        <v>0</v>
      </c>
      <c r="N365" s="24" t="str">
        <f>产品服务物料清单!AC365</f>
        <v>加工费结算单</v>
      </c>
      <c r="O365" s="83">
        <f>产品服务物料清单!AD365</f>
        <v>0</v>
      </c>
      <c r="P365" s="83">
        <f>产品服务物料清单!AE365</f>
        <v>0</v>
      </c>
      <c r="Q365" s="20" t="str">
        <f>产品服务物料清单!B365</f>
        <v>DF</v>
      </c>
      <c r="R365" s="20" t="str">
        <f>产品服务物料清单!A365</f>
        <v>加工修理修配业务</v>
      </c>
      <c r="S365" s="20" t="str">
        <f>产品服务物料清单!C365</f>
        <v>A:成本中心类业务</v>
      </c>
      <c r="T365" s="21" t="str">
        <f>产品服务物料清单!F365</f>
        <v>01</v>
      </c>
      <c r="U365" s="20" t="str">
        <f>产品服务物料清单!E365</f>
        <v>加工修理修配劳务</v>
      </c>
      <c r="V365" s="22" t="str">
        <f>产品服务物料清单!H365</f>
        <v>0</v>
      </c>
      <c r="W365" s="20" t="str">
        <f>产品服务物料清单!G365</f>
        <v>加工修理修配劳务</v>
      </c>
      <c r="X365" s="20" t="str">
        <f>产品服务物料清单!I365</f>
        <v>06</v>
      </c>
      <c r="Y365" s="20" t="str">
        <f>产品服务物料清单!AQ365</f>
        <v>E:其他</v>
      </c>
      <c r="Z365" s="20" t="str">
        <f>产品服务物料清单!K365</f>
        <v>成本中心-委托加工费（库房业务）</v>
      </c>
      <c r="AA365" s="24">
        <f>产品服务物料清单!Q365</f>
        <v>0.13</v>
      </c>
      <c r="AB365" s="83" t="str">
        <f>产品服务物料清单!R365</f>
        <v>货物、加工修理修配劳务（进）</v>
      </c>
      <c r="AC365" s="123" t="str">
        <f>产品服务物料清单!S365</f>
        <v>加工承揽合同</v>
      </c>
    </row>
    <row r="366" spans="1:29" ht="14.1" customHeight="1" x14ac:dyDescent="0.3">
      <c r="A366" s="83" t="str">
        <f>产品服务物料清单!J366</f>
        <v>DFA01007</v>
      </c>
      <c r="B366" s="83" t="str">
        <f>产品服务物料清单!L366</f>
        <v>PC</v>
      </c>
      <c r="C366" s="83">
        <f>产品服务物料清单!M366</f>
        <v>1</v>
      </c>
      <c r="D366" s="83" t="str">
        <f>产品服务物料清单!N366</f>
        <v>瑞达非办公用品类的设备维修。</v>
      </c>
      <c r="E366" s="123" t="str">
        <f>产品服务物料清单!O366</f>
        <v>A</v>
      </c>
      <c r="F366" s="83" t="str">
        <f>产品服务物料清单!P366</f>
        <v>M1</v>
      </c>
      <c r="G366" s="83" t="str">
        <f>产品服务物料清单!U366</f>
        <v>JG</v>
      </c>
      <c r="H366" s="83" t="str">
        <f>产品服务物料清单!V366</f>
        <v>5101019000</v>
      </c>
      <c r="I366" s="83" t="str">
        <f>产品服务物料清单!X366</f>
        <v>×</v>
      </c>
      <c r="J366" s="83" t="str">
        <f>产品服务物料清单!Y366</f>
        <v>×</v>
      </c>
      <c r="K366" s="83" t="str">
        <f>产品服务物料清单!Z366</f>
        <v>×</v>
      </c>
      <c r="L366" s="83" t="str">
        <f>产品服务物料清单!AA366</f>
        <v>×</v>
      </c>
      <c r="M366" s="83">
        <f>产品服务物料清单!AB366</f>
        <v>0</v>
      </c>
      <c r="N366" s="83">
        <f>产品服务物料清单!AC366</f>
        <v>0</v>
      </c>
      <c r="O366" s="83">
        <f>产品服务物料清单!AD366</f>
        <v>0</v>
      </c>
      <c r="P366" s="83">
        <f>产品服务物料清单!AE366</f>
        <v>0</v>
      </c>
      <c r="Q366" s="20" t="str">
        <f>产品服务物料清单!B366</f>
        <v>DF</v>
      </c>
      <c r="R366" s="20" t="str">
        <f>产品服务物料清单!A366</f>
        <v>加工修理修配业务</v>
      </c>
      <c r="S366" s="20" t="str">
        <f>产品服务物料清单!C366</f>
        <v>A:成本中心类业务</v>
      </c>
      <c r="T366" s="21" t="str">
        <f>产品服务物料清单!F366</f>
        <v>01</v>
      </c>
      <c r="U366" s="20" t="str">
        <f>产品服务物料清单!E366</f>
        <v>加工修理修配劳务</v>
      </c>
      <c r="V366" s="22" t="str">
        <f>产品服务物料清单!H366</f>
        <v>0</v>
      </c>
      <c r="W366" s="20" t="str">
        <f>产品服务物料清单!G366</f>
        <v>加工修理修配劳务</v>
      </c>
      <c r="X366" s="20" t="str">
        <f>产品服务物料清单!I366</f>
        <v>07</v>
      </c>
      <c r="Y366" s="20" t="str">
        <f>产品服务物料清单!AQ366</f>
        <v>E:其他</v>
      </c>
      <c r="Z366" s="20" t="str">
        <f>产品服务物料清单!K366</f>
        <v>成本中心-非办公设备维修</v>
      </c>
      <c r="AA366" s="24">
        <f>产品服务物料清单!Q366</f>
        <v>0.13</v>
      </c>
      <c r="AB366" s="83" t="str">
        <f>产品服务物料清单!R366</f>
        <v>货物、加工修理修配劳务（进）</v>
      </c>
      <c r="AC366" s="123" t="str">
        <f>产品服务物料清单!S366</f>
        <v>加工承揽合同</v>
      </c>
    </row>
    <row r="367" spans="1:29" ht="14.1" customHeight="1" x14ac:dyDescent="0.3">
      <c r="A367" s="83" t="str">
        <f>产品服务物料清单!J367</f>
        <v>DFA01008</v>
      </c>
      <c r="B367" s="83" t="str">
        <f>产品服务物料清单!L367</f>
        <v>PC</v>
      </c>
      <c r="C367" s="83">
        <f>产品服务物料清单!M367</f>
        <v>1</v>
      </c>
      <c r="D367" s="83" t="str">
        <f>产品服务物料清单!N367</f>
        <v>安环质量部-检验发生的、直接投入到成本中心的委托加工业务。</v>
      </c>
      <c r="E367" s="123" t="str">
        <f>产品服务物料清单!O367</f>
        <v>A</v>
      </c>
      <c r="F367" s="83" t="str">
        <f>产品服务物料清单!P367</f>
        <v>M1</v>
      </c>
      <c r="G367" s="83" t="str">
        <f>产品服务物料清单!U367</f>
        <v>JG</v>
      </c>
      <c r="H367" s="83" t="str">
        <f>产品服务物料清单!V367</f>
        <v>5101061000</v>
      </c>
      <c r="I367" s="83" t="str">
        <f>产品服务物料清单!X367</f>
        <v>×</v>
      </c>
      <c r="J367" s="83" t="str">
        <f>产品服务物料清单!Y367</f>
        <v>×</v>
      </c>
      <c r="K367" s="83" t="str">
        <f>产品服务物料清单!Z367</f>
        <v>×</v>
      </c>
      <c r="L367" s="83" t="str">
        <f>产品服务物料清单!AA367</f>
        <v>×</v>
      </c>
      <c r="M367" s="83">
        <f>产品服务物料清单!AB367</f>
        <v>0</v>
      </c>
      <c r="N367" s="83" t="str">
        <f>产品服务物料清单!AC367</f>
        <v>加工费结算单</v>
      </c>
      <c r="O367" s="83">
        <f>产品服务物料清单!AD367</f>
        <v>0</v>
      </c>
      <c r="P367" s="83">
        <f>产品服务物料清单!AE367</f>
        <v>0</v>
      </c>
      <c r="Q367" s="20" t="str">
        <f>产品服务物料清单!B367</f>
        <v>DF</v>
      </c>
      <c r="R367" s="20" t="str">
        <f>产品服务物料清单!A367</f>
        <v>加工修理修配业务</v>
      </c>
      <c r="S367" s="20" t="str">
        <f>产品服务物料清单!C367</f>
        <v>A:成本中心类业务</v>
      </c>
      <c r="T367" s="21" t="str">
        <f>产品服务物料清单!F367</f>
        <v>01</v>
      </c>
      <c r="U367" s="20" t="str">
        <f>产品服务物料清单!E367</f>
        <v>加工修理修配劳务</v>
      </c>
      <c r="V367" s="22" t="str">
        <f>产品服务物料清单!H367</f>
        <v>0</v>
      </c>
      <c r="W367" s="20" t="str">
        <f>产品服务物料清单!G367</f>
        <v>加工修理修配劳务</v>
      </c>
      <c r="X367" s="20" t="str">
        <f>产品服务物料清单!I367</f>
        <v>08</v>
      </c>
      <c r="Y367" s="20" t="str">
        <f>产品服务物料清单!AQ367</f>
        <v>E:其他</v>
      </c>
      <c r="Z367" s="20" t="str">
        <f>产品服务物料清单!K367</f>
        <v>成本中心-委托加工费（检验业务）</v>
      </c>
      <c r="AA367" s="24">
        <f>产品服务物料清单!Q367</f>
        <v>0.13</v>
      </c>
      <c r="AB367" s="83" t="str">
        <f>产品服务物料清单!R367</f>
        <v>货物、加工修理修配劳务（进）</v>
      </c>
      <c r="AC367" s="123" t="str">
        <f>产品服务物料清单!S367</f>
        <v>加工承揽合同</v>
      </c>
    </row>
    <row r="368" spans="1:29" ht="14.1" customHeight="1" x14ac:dyDescent="0.3">
      <c r="A368" s="83" t="str">
        <f>产品服务物料清单!J368</f>
        <v>DFH01001</v>
      </c>
      <c r="B368" s="24" t="str">
        <f>产品服务物料清单!L368</f>
        <v>PC</v>
      </c>
      <c r="C368" s="83">
        <f>产品服务物料清单!M368</f>
        <v>1</v>
      </c>
      <c r="D368" s="24" t="str">
        <f>产品服务物料清单!N368</f>
        <v>办公、电子、机械、模具、工装等设备维修。所有维修费用均先归集至PM订单中，再根据实际对象维护结算规则，归集至成本中心、各类订单中。</v>
      </c>
      <c r="E368" s="123" t="str">
        <f>产品服务物料清单!O368</f>
        <v>H</v>
      </c>
      <c r="F368" s="83" t="str">
        <f>产品服务物料清单!P368</f>
        <v>M1</v>
      </c>
      <c r="G368" s="83" t="str">
        <f>产品服务物料清单!U368</f>
        <v>JG</v>
      </c>
      <c r="H368" s="83" t="str">
        <f>产品服务物料清单!V368</f>
        <v>5101019000</v>
      </c>
      <c r="I368" s="83" t="str">
        <f>产品服务物料清单!X368</f>
        <v>×</v>
      </c>
      <c r="J368" s="83" t="str">
        <f>产品服务物料清单!Y368</f>
        <v>×</v>
      </c>
      <c r="K368" s="83" t="str">
        <f>产品服务物料清单!Z368</f>
        <v>×</v>
      </c>
      <c r="L368" s="83" t="str">
        <f>产品服务物料清单!AA368</f>
        <v>×</v>
      </c>
      <c r="M368" s="83">
        <f>产品服务物料清单!AB368</f>
        <v>0</v>
      </c>
      <c r="N368" s="83">
        <f>产品服务物料清单!AC368</f>
        <v>0</v>
      </c>
      <c r="O368" s="83">
        <f>产品服务物料清单!AD368</f>
        <v>0</v>
      </c>
      <c r="P368" s="83">
        <f>产品服务物料清单!AE368</f>
        <v>0</v>
      </c>
      <c r="Q368" s="20" t="str">
        <f>产品服务物料清单!B368</f>
        <v>DF</v>
      </c>
      <c r="R368" s="20" t="str">
        <f>产品服务物料清单!A368</f>
        <v>加工修理修配业务</v>
      </c>
      <c r="S368" s="20" t="str">
        <f>产品服务物料清单!C368</f>
        <v>H:PM订单类业务（YP01-06)</v>
      </c>
      <c r="T368" s="21" t="str">
        <f>产品服务物料清单!F368</f>
        <v>01</v>
      </c>
      <c r="U368" s="20" t="str">
        <f>产品服务物料清单!E368</f>
        <v>加工修理修配劳务</v>
      </c>
      <c r="V368" s="22" t="str">
        <f>产品服务物料清单!H368</f>
        <v>0</v>
      </c>
      <c r="W368" s="20" t="str">
        <f>产品服务物料清单!G368</f>
        <v>加工修理修配劳务</v>
      </c>
      <c r="X368" s="20" t="str">
        <f>产品服务物料清单!I368</f>
        <v>01</v>
      </c>
      <c r="Y368" s="20" t="str">
        <f>产品服务物料清单!AQ368</f>
        <v>E:其他</v>
      </c>
      <c r="Z368" s="20" t="str">
        <f>产品服务物料清单!K368</f>
        <v>PM订单-设备维修</v>
      </c>
      <c r="AA368" s="24">
        <f>产品服务物料清单!Q368</f>
        <v>0.13</v>
      </c>
      <c r="AB368" s="83" t="str">
        <f>产品服务物料清单!R368</f>
        <v>货物、加工修理修配劳务（进）</v>
      </c>
      <c r="AC368" s="83" t="str">
        <f>产品服务物料清单!S368</f>
        <v>加工承揽合同</v>
      </c>
    </row>
    <row r="369" spans="1:29" ht="14.1" customHeight="1" x14ac:dyDescent="0.3">
      <c r="A369" s="83" t="str">
        <f>产品服务物料清单!J369</f>
        <v>DFJ01001</v>
      </c>
      <c r="B369" s="24" t="str">
        <f>产品服务物料清单!L369</f>
        <v>PC</v>
      </c>
      <c r="C369" s="83">
        <f>产品服务物料清单!M369</f>
        <v>2</v>
      </c>
      <c r="D369" s="24" t="str">
        <f>产品服务物料清单!N369</f>
        <v>叶片售后维修业务。</v>
      </c>
      <c r="E369" s="123" t="str">
        <f>产品服务物料清单!O369</f>
        <v>J</v>
      </c>
      <c r="F369" s="83" t="str">
        <f>产品服务物料清单!P369</f>
        <v>M1</v>
      </c>
      <c r="G369" s="83" t="str">
        <f>产品服务物料清单!U369</f>
        <v>JG</v>
      </c>
      <c r="H369" s="83" t="str">
        <f>产品服务物料清单!V369</f>
        <v>5101079000</v>
      </c>
      <c r="I369" s="83" t="str">
        <f>产品服务物料清单!X369</f>
        <v>√</v>
      </c>
      <c r="J369" s="83" t="str">
        <f>产品服务物料清单!Y369</f>
        <v>√</v>
      </c>
      <c r="K369" s="83" t="str">
        <f>产品服务物料清单!Z369</f>
        <v>√</v>
      </c>
      <c r="L369" s="83" t="str">
        <f>产品服务物料清单!AA369</f>
        <v>√</v>
      </c>
      <c r="M369" s="83">
        <f>产品服务物料清单!AB369</f>
        <v>0</v>
      </c>
      <c r="N369" s="83" t="str">
        <f>产品服务物料清单!AC369</f>
        <v>结算单</v>
      </c>
      <c r="O369" s="83">
        <f>产品服务物料清单!AD369</f>
        <v>0</v>
      </c>
      <c r="P369" s="83">
        <f>产品服务物料清单!AE369</f>
        <v>0</v>
      </c>
      <c r="Q369" s="20" t="str">
        <f>产品服务物料清单!B369</f>
        <v>DF</v>
      </c>
      <c r="R369" s="20" t="str">
        <f>产品服务物料清单!A369</f>
        <v>加工修理修配业务</v>
      </c>
      <c r="S369" s="20" t="str">
        <f>产品服务物料清单!C369</f>
        <v>J:售后类业务（ZC01)</v>
      </c>
      <c r="T369" s="21" t="str">
        <f>产品服务物料清单!F369</f>
        <v>01</v>
      </c>
      <c r="U369" s="20" t="str">
        <f>产品服务物料清单!E369</f>
        <v>加工修理修配劳务</v>
      </c>
      <c r="V369" s="22" t="str">
        <f>产品服务物料清单!H369</f>
        <v>0</v>
      </c>
      <c r="W369" s="20" t="str">
        <f>产品服务物料清单!G369</f>
        <v>加工修理修配劳务</v>
      </c>
      <c r="X369" s="20" t="str">
        <f>产品服务物料清单!I369</f>
        <v>01</v>
      </c>
      <c r="Y369" s="20" t="str">
        <f>产品服务物料清单!AQ369</f>
        <v>C:售后服务类</v>
      </c>
      <c r="Z369" s="20" t="str">
        <f>产品服务物料清单!K369</f>
        <v>售后订单-叶片维修</v>
      </c>
      <c r="AA369" s="24">
        <f>产品服务物料清单!Q369</f>
        <v>0.13</v>
      </c>
      <c r="AB369" s="83" t="str">
        <f>产品服务物料清单!R369</f>
        <v>货物、加工修理修配劳务（进）</v>
      </c>
      <c r="AC369" s="83" t="str">
        <f>产品服务物料清单!S369</f>
        <v>加工承揽合同</v>
      </c>
    </row>
    <row r="370" spans="1:29" ht="14.1" customHeight="1" x14ac:dyDescent="0.3">
      <c r="A370" s="83" t="str">
        <f>产品服务物料清单!J370</f>
        <v>DFK01001</v>
      </c>
      <c r="B370" s="83" t="str">
        <f>产品服务物料清单!L370</f>
        <v>PC</v>
      </c>
      <c r="C370" s="83">
        <f>产品服务物料清单!M370</f>
        <v>1</v>
      </c>
      <c r="D370" s="83" t="str">
        <f>产品服务物料清单!N370</f>
        <v>指工装、设备改造发生的委托加工费。</v>
      </c>
      <c r="E370" s="123" t="str">
        <f>产品服务物料清单!O370</f>
        <v>K</v>
      </c>
      <c r="F370" s="83" t="str">
        <f>产品服务物料清单!P370</f>
        <v>M1</v>
      </c>
      <c r="G370" s="83" t="str">
        <f>产品服务物料清单!U370</f>
        <v>JG</v>
      </c>
      <c r="H370" s="83" t="str">
        <f>产品服务物料清单!V370</f>
        <v>8001010000</v>
      </c>
      <c r="I370" s="83" t="str">
        <f>产品服务物料清单!X370</f>
        <v>×</v>
      </c>
      <c r="J370" s="83" t="str">
        <f>产品服务物料清单!Y370</f>
        <v>×</v>
      </c>
      <c r="K370" s="83" t="str">
        <f>产品服务物料清单!Z370</f>
        <v>×</v>
      </c>
      <c r="L370" s="83" t="str">
        <f>产品服务物料清单!AA370</f>
        <v>×</v>
      </c>
      <c r="M370" s="83">
        <f>产品服务物料清单!AB370</f>
        <v>0</v>
      </c>
      <c r="N370" s="83">
        <f>产品服务物料清单!AC370</f>
        <v>0</v>
      </c>
      <c r="O370" s="83">
        <f>产品服务物料清单!AD370</f>
        <v>0</v>
      </c>
      <c r="P370" s="83">
        <f>产品服务物料清单!AE370</f>
        <v>0</v>
      </c>
      <c r="Q370" s="20" t="str">
        <f>产品服务物料清单!B370</f>
        <v>DF</v>
      </c>
      <c r="R370" s="20" t="str">
        <f>产品服务物料清单!A370</f>
        <v>加工修理修配业务</v>
      </c>
      <c r="S370" s="20" t="str">
        <f>产品服务物料清单!C370</f>
        <v>K:在建工程类业务（ZI01/02)</v>
      </c>
      <c r="T370" s="21" t="str">
        <f>产品服务物料清单!F370</f>
        <v>01</v>
      </c>
      <c r="U370" s="20" t="str">
        <f>产品服务物料清单!E370</f>
        <v>加工修理修配劳务</v>
      </c>
      <c r="V370" s="22" t="str">
        <f>产品服务物料清单!H370</f>
        <v>0</v>
      </c>
      <c r="W370" s="20" t="str">
        <f>产品服务物料清单!G370</f>
        <v>加工修理修配劳务</v>
      </c>
      <c r="X370" s="20" t="str">
        <f>产品服务物料清单!I370</f>
        <v>01</v>
      </c>
      <c r="Y370" s="20" t="str">
        <f>产品服务物料清单!AQ370</f>
        <v>E:其他</v>
      </c>
      <c r="Z370" s="20" t="str">
        <f>产品服务物料清单!K370</f>
        <v>在建工程-设备改造</v>
      </c>
      <c r="AA370" s="24">
        <f>产品服务物料清单!Q370</f>
        <v>0.13</v>
      </c>
      <c r="AB370" s="83" t="str">
        <f>产品服务物料清单!R370</f>
        <v>货物、加工修理修配劳务（进）</v>
      </c>
      <c r="AC370" s="123" t="str">
        <f>产品服务物料清单!S370</f>
        <v>加工承揽合同</v>
      </c>
    </row>
    <row r="371" spans="1:29" ht="14.1" customHeight="1" x14ac:dyDescent="0.3">
      <c r="A371" s="83" t="str">
        <f>产品服务物料清单!J371</f>
        <v>DFL01001</v>
      </c>
      <c r="B371" s="24" t="str">
        <f>产品服务物料清单!L371</f>
        <v>PC</v>
      </c>
      <c r="C371" s="83">
        <f>产品服务物料清单!M371</f>
        <v>1</v>
      </c>
      <c r="D371" s="24" t="str">
        <f>产品服务物料清单!N371</f>
        <v>委托加工生产研发用产品，如叶片等。</v>
      </c>
      <c r="E371" s="123" t="str">
        <f>产品服务物料清单!O371</f>
        <v>L</v>
      </c>
      <c r="F371" s="83" t="str">
        <f>产品服务物料清单!P371</f>
        <v>M1</v>
      </c>
      <c r="G371" s="83" t="str">
        <f>产品服务物料清单!U371</f>
        <v>JG</v>
      </c>
      <c r="H371" s="83" t="str">
        <f>产品服务物料清单!V371</f>
        <v>5301000600</v>
      </c>
      <c r="I371" s="83" t="str">
        <f>产品服务物料清单!X371</f>
        <v>×</v>
      </c>
      <c r="J371" s="83" t="str">
        <f>产品服务物料清单!Y371</f>
        <v>×</v>
      </c>
      <c r="K371" s="83" t="str">
        <f>产品服务物料清单!Z371</f>
        <v>×</v>
      </c>
      <c r="L371" s="83" t="str">
        <f>产品服务物料清单!AA371</f>
        <v>×</v>
      </c>
      <c r="M371" s="83">
        <f>产品服务物料清单!AB371</f>
        <v>0</v>
      </c>
      <c r="N371" s="83">
        <f>产品服务物料清单!AC371</f>
        <v>0</v>
      </c>
      <c r="O371" s="83">
        <f>产品服务物料清单!AD371</f>
        <v>0</v>
      </c>
      <c r="P371" s="83">
        <f>产品服务物料清单!AE371</f>
        <v>0</v>
      </c>
      <c r="Q371" s="20" t="str">
        <f>产品服务物料清单!B371</f>
        <v>DF</v>
      </c>
      <c r="R371" s="20" t="str">
        <f>产品服务物料清单!A371</f>
        <v>加工修理修配业务</v>
      </c>
      <c r="S371" s="20" t="str">
        <f>产品服务物料清单!C371</f>
        <v>L:研发类业务(ZI03/ZY01-02)</v>
      </c>
      <c r="T371" s="21" t="str">
        <f>产品服务物料清单!F371</f>
        <v>01</v>
      </c>
      <c r="U371" s="20" t="str">
        <f>产品服务物料清单!E371</f>
        <v>加工修理修配劳务</v>
      </c>
      <c r="V371" s="22" t="str">
        <f>产品服务物料清单!H371</f>
        <v>0</v>
      </c>
      <c r="W371" s="20" t="str">
        <f>产品服务物料清单!G371</f>
        <v>加工修理修配劳务</v>
      </c>
      <c r="X371" s="20" t="str">
        <f>产品服务物料清单!I371</f>
        <v>01</v>
      </c>
      <c r="Y371" s="20" t="str">
        <f>产品服务物料清单!AQ371</f>
        <v>E:其他</v>
      </c>
      <c r="Z371" s="20" t="str">
        <f>产品服务物料清单!K371</f>
        <v>研发订单-委托加工产品</v>
      </c>
      <c r="AA371" s="24">
        <f>产品服务物料清单!Q371</f>
        <v>0.13</v>
      </c>
      <c r="AB371" s="83" t="str">
        <f>产品服务物料清单!R371</f>
        <v>货物、加工修理修配劳务（进）</v>
      </c>
      <c r="AC371" s="83" t="str">
        <f>产品服务物料清单!S371</f>
        <v>加工承揽合同</v>
      </c>
    </row>
    <row r="372" spans="1:29" ht="14.1" customHeight="1" x14ac:dyDescent="0.3">
      <c r="A372" s="83" t="str">
        <f>产品服务物料清单!J372</f>
        <v>DFL01002</v>
      </c>
      <c r="B372" s="24" t="str">
        <f>产品服务物料清单!L372</f>
        <v>PC</v>
      </c>
      <c r="C372" s="83">
        <f>产品服务物料清单!M372</f>
        <v>1</v>
      </c>
      <c r="D372" s="24" t="str">
        <f>产品服务物料清单!N372</f>
        <v>委托加工生产研发用设备、工装、模具等。</v>
      </c>
      <c r="E372" s="123" t="str">
        <f>产品服务物料清单!O372</f>
        <v>L</v>
      </c>
      <c r="F372" s="83" t="str">
        <f>产品服务物料清单!P372</f>
        <v>M1</v>
      </c>
      <c r="G372" s="83" t="str">
        <f>产品服务物料清单!U372</f>
        <v>JG</v>
      </c>
      <c r="H372" s="83" t="str">
        <f>产品服务物料清单!V372</f>
        <v>5301000600</v>
      </c>
      <c r="I372" s="83" t="str">
        <f>产品服务物料清单!X372</f>
        <v>×</v>
      </c>
      <c r="J372" s="83" t="str">
        <f>产品服务物料清单!Y372</f>
        <v>×</v>
      </c>
      <c r="K372" s="83" t="str">
        <f>产品服务物料清单!Z372</f>
        <v>×</v>
      </c>
      <c r="L372" s="83" t="str">
        <f>产品服务物料清单!AA372</f>
        <v>×</v>
      </c>
      <c r="M372" s="83">
        <f>产品服务物料清单!AB372</f>
        <v>0</v>
      </c>
      <c r="N372" s="83">
        <f>产品服务物料清单!AC372</f>
        <v>0</v>
      </c>
      <c r="O372" s="83">
        <f>产品服务物料清单!AD372</f>
        <v>0</v>
      </c>
      <c r="P372" s="83">
        <f>产品服务物料清单!AE372</f>
        <v>0</v>
      </c>
      <c r="Q372" s="20" t="str">
        <f>产品服务物料清单!B372</f>
        <v>DF</v>
      </c>
      <c r="R372" s="20" t="str">
        <f>产品服务物料清单!A372</f>
        <v>加工修理修配业务</v>
      </c>
      <c r="S372" s="20" t="str">
        <f>产品服务物料清单!C372</f>
        <v>L:研发类业务(ZI03/ZY01-02)</v>
      </c>
      <c r="T372" s="21" t="str">
        <f>产品服务物料清单!F372</f>
        <v>01</v>
      </c>
      <c r="U372" s="20" t="str">
        <f>产品服务物料清单!E372</f>
        <v>加工修理修配劳务</v>
      </c>
      <c r="V372" s="22" t="str">
        <f>产品服务物料清单!H372</f>
        <v>0</v>
      </c>
      <c r="W372" s="20" t="str">
        <f>产品服务物料清单!G372</f>
        <v>加工修理修配劳务</v>
      </c>
      <c r="X372" s="20" t="str">
        <f>产品服务物料清单!I372</f>
        <v>02</v>
      </c>
      <c r="Y372" s="20" t="str">
        <f>产品服务物料清单!AQ372</f>
        <v>E:研发设备</v>
      </c>
      <c r="Z372" s="20" t="str">
        <f>产品服务物料清单!K372</f>
        <v>研发订单-加工费</v>
      </c>
      <c r="AA372" s="24">
        <f>产品服务物料清单!Q372</f>
        <v>0.13</v>
      </c>
      <c r="AB372" s="83" t="str">
        <f>产品服务物料清单!R372</f>
        <v>货物、加工修理修配劳务（进）</v>
      </c>
      <c r="AC372" s="83" t="str">
        <f>产品服务物料清单!S372</f>
        <v>加工承揽合同</v>
      </c>
    </row>
    <row r="373" spans="1:29" ht="14.1" customHeight="1" x14ac:dyDescent="0.3">
      <c r="A373" s="83" t="str">
        <f>产品服务物料清单!J373</f>
        <v>DFL05201</v>
      </c>
      <c r="B373" s="83" t="str">
        <f>产品服务物料清单!L373</f>
        <v>PC</v>
      </c>
      <c r="C373" s="83">
        <f>产品服务物料清单!M373</f>
        <v>1</v>
      </c>
      <c r="D373" s="83" t="str">
        <f>产品服务物料清单!N373</f>
        <v>委托加工生产研发用设备、工装、模具等的安装调试费。</v>
      </c>
      <c r="E373" s="123" t="str">
        <f>产品服务物料清单!O373</f>
        <v>L</v>
      </c>
      <c r="F373" s="83" t="str">
        <f>产品服务物料清单!P373</f>
        <v>N3</v>
      </c>
      <c r="G373" s="83" t="str">
        <f>产品服务物料清单!U373</f>
        <v>CB</v>
      </c>
      <c r="H373" s="83" t="str">
        <f>产品服务物料清单!V373</f>
        <v>5301000600</v>
      </c>
      <c r="I373" s="83" t="str">
        <f>产品服务物料清单!X373</f>
        <v>×</v>
      </c>
      <c r="J373" s="83" t="str">
        <f>产品服务物料清单!Y373</f>
        <v>×</v>
      </c>
      <c r="K373" s="83" t="str">
        <f>产品服务物料清单!Z373</f>
        <v>×</v>
      </c>
      <c r="L373" s="83" t="str">
        <f>产品服务物料清单!AA373</f>
        <v>×</v>
      </c>
      <c r="M373" s="83">
        <f>产品服务物料清单!AB373</f>
        <v>0</v>
      </c>
      <c r="N373" s="83">
        <f>产品服务物料清单!AC373</f>
        <v>0</v>
      </c>
      <c r="O373" s="83">
        <f>产品服务物料清单!AD373</f>
        <v>0</v>
      </c>
      <c r="P373" s="83">
        <f>产品服务物料清单!AE373</f>
        <v>0</v>
      </c>
      <c r="Q373" s="20" t="str">
        <f>产品服务物料清单!B373</f>
        <v>DF</v>
      </c>
      <c r="R373" s="20" t="str">
        <f>产品服务物料清单!A373</f>
        <v>服务采购合同</v>
      </c>
      <c r="S373" s="20" t="str">
        <f>产品服务物料清单!C373</f>
        <v>L:研发类业务(ZI03/ZY01-02)</v>
      </c>
      <c r="T373" s="21" t="str">
        <f>产品服务物料清单!F373</f>
        <v>05</v>
      </c>
      <c r="U373" s="20" t="str">
        <f>产品服务物料清单!E373</f>
        <v>建筑服务</v>
      </c>
      <c r="V373" s="22">
        <f>产品服务物料清单!H373</f>
        <v>2</v>
      </c>
      <c r="W373" s="20" t="str">
        <f>产品服务物料清单!G373</f>
        <v>安装服务</v>
      </c>
      <c r="X373" s="20" t="str">
        <f>产品服务物料清单!I373</f>
        <v>01</v>
      </c>
      <c r="Y373" s="20" t="str">
        <f>产品服务物料清单!AQ373</f>
        <v>E:其他</v>
      </c>
      <c r="Z373" s="20" t="str">
        <f>产品服务物料清单!K373</f>
        <v>研发订单-安装调试费</v>
      </c>
      <c r="AA373" s="24">
        <f>产品服务物料清单!Q373</f>
        <v>0.09</v>
      </c>
      <c r="AB373" s="83" t="str">
        <f>产品服务物料清单!R373</f>
        <v>建筑安装服务（进）</v>
      </c>
      <c r="AC373" s="123" t="str">
        <f>产品服务物料清单!S373</f>
        <v>建筑安装工程承包合同</v>
      </c>
    </row>
    <row r="374" spans="1:29" ht="14.1" customHeight="1" x14ac:dyDescent="0.3">
      <c r="A374" s="83" t="str">
        <f>产品服务物料清单!J374</f>
        <v>DG01</v>
      </c>
      <c r="B374" s="83" t="str">
        <f>产品服务物料清单!L374</f>
        <v>PC</v>
      </c>
      <c r="C374" s="83">
        <f>产品服务物料清单!M374</f>
        <v>2</v>
      </c>
      <c r="D374" s="83">
        <f>产品服务物料清单!N374</f>
        <v>0</v>
      </c>
      <c r="E374" s="83">
        <f>产品服务物料清单!O374</f>
        <v>0</v>
      </c>
      <c r="F374" s="83">
        <f>产品服务物料清单!P374</f>
        <v>0</v>
      </c>
      <c r="G374" s="83" t="str">
        <f>产品服务物料清单!U374</f>
        <v>JK</v>
      </c>
      <c r="H374" s="83">
        <f>产品服务物料清单!V374</f>
        <v>0</v>
      </c>
      <c r="I374" s="83">
        <f>产品服务物料清单!X374</f>
        <v>0</v>
      </c>
      <c r="J374" s="83">
        <f>产品服务物料清单!Y374</f>
        <v>0</v>
      </c>
      <c r="K374" s="83">
        <f>产品服务物料清单!Z374</f>
        <v>0</v>
      </c>
      <c r="L374" s="83">
        <f>产品服务物料清单!AA374</f>
        <v>0</v>
      </c>
      <c r="M374" s="83">
        <f>产品服务物料清单!AB374</f>
        <v>0</v>
      </c>
      <c r="N374" s="83">
        <f>产品服务物料清单!AC374</f>
        <v>0</v>
      </c>
      <c r="O374" s="83">
        <f>产品服务物料清单!AD374</f>
        <v>0</v>
      </c>
      <c r="P374" s="83">
        <f>产品服务物料清单!AE374</f>
        <v>0</v>
      </c>
      <c r="Q374" s="20" t="str">
        <f>产品服务物料清单!B374</f>
        <v>DG</v>
      </c>
      <c r="R374" s="20" t="str">
        <f>产品服务物料清单!A374</f>
        <v>融资业务</v>
      </c>
      <c r="S374" s="20">
        <f>产品服务物料清单!C374</f>
        <v>0</v>
      </c>
      <c r="T374" s="21">
        <f>产品服务物料清单!F374</f>
        <v>0</v>
      </c>
      <c r="U374" s="20">
        <f>产品服务物料清单!E374</f>
        <v>0</v>
      </c>
      <c r="V374" s="22">
        <f>产品服务物料清单!H374</f>
        <v>0</v>
      </c>
      <c r="W374" s="20">
        <f>产品服务物料清单!G374</f>
        <v>0</v>
      </c>
      <c r="X374" s="20">
        <f>产品服务物料清单!I374</f>
        <v>0</v>
      </c>
      <c r="Y374" s="20" t="str">
        <f>产品服务物料清单!AQ374</f>
        <v>E:其他</v>
      </c>
      <c r="Z374" s="20" t="str">
        <f>产品服务物料清单!K374</f>
        <v>融资业务-贷款</v>
      </c>
      <c r="AA374" s="24">
        <f>产品服务物料清单!Q374</f>
        <v>0</v>
      </c>
      <c r="AB374" s="83">
        <f>产品服务物料清单!R374</f>
        <v>0</v>
      </c>
      <c r="AC374" s="123" t="str">
        <f>产品服务物料清单!S374</f>
        <v>借款合同</v>
      </c>
    </row>
    <row r="375" spans="1:29" ht="14.1" customHeight="1" x14ac:dyDescent="0.3">
      <c r="A375" s="83" t="str">
        <f>产品服务物料清单!J375</f>
        <v>DG02</v>
      </c>
      <c r="B375" s="83" t="str">
        <f>产品服务物料清单!L375</f>
        <v>PC</v>
      </c>
      <c r="C375" s="83">
        <f>产品服务物料清单!M375</f>
        <v>2</v>
      </c>
      <c r="D375" s="83">
        <f>产品服务物料清单!N375</f>
        <v>0</v>
      </c>
      <c r="E375" s="83">
        <f>产品服务物料清单!O375</f>
        <v>0</v>
      </c>
      <c r="F375" s="83">
        <f>产品服务物料清单!P375</f>
        <v>0</v>
      </c>
      <c r="G375" s="83" t="str">
        <f>产品服务物料清单!U375</f>
        <v>FW</v>
      </c>
      <c r="H375" s="83">
        <f>产品服务物料清单!V375</f>
        <v>0</v>
      </c>
      <c r="I375" s="83" t="str">
        <f>产品服务物料清单!X375</f>
        <v>×</v>
      </c>
      <c r="J375" s="83" t="str">
        <f>产品服务物料清单!Y375</f>
        <v>×</v>
      </c>
      <c r="K375" s="83" t="str">
        <f>产品服务物料清单!Z375</f>
        <v>×</v>
      </c>
      <c r="L375" s="83" t="str">
        <f>产品服务物料清单!AA375</f>
        <v>×</v>
      </c>
      <c r="M375" s="83">
        <f>产品服务物料清单!AB375</f>
        <v>0</v>
      </c>
      <c r="N375" s="83">
        <f>产品服务物料清单!AC375</f>
        <v>0</v>
      </c>
      <c r="O375" s="83">
        <f>产品服务物料清单!AD375</f>
        <v>0</v>
      </c>
      <c r="P375" s="83">
        <f>产品服务物料清单!AE375</f>
        <v>0</v>
      </c>
      <c r="Q375" s="20" t="str">
        <f>产品服务物料清单!B375</f>
        <v>DG</v>
      </c>
      <c r="R375" s="20" t="str">
        <f>产品服务物料清单!A375</f>
        <v>融资业务</v>
      </c>
      <c r="S375" s="20">
        <f>产品服务物料清单!C375</f>
        <v>0</v>
      </c>
      <c r="T375" s="21">
        <f>产品服务物料清单!F375</f>
        <v>0</v>
      </c>
      <c r="U375" s="20">
        <f>产品服务物料清单!E375</f>
        <v>0</v>
      </c>
      <c r="V375" s="22">
        <f>产品服务物料清单!H375</f>
        <v>0</v>
      </c>
      <c r="W375" s="20">
        <f>产品服务物料清单!G375</f>
        <v>0</v>
      </c>
      <c r="X375" s="20">
        <f>产品服务物料清单!I375</f>
        <v>0</v>
      </c>
      <c r="Y375" s="20" t="str">
        <f>产品服务物料清单!AQ375</f>
        <v>E:其他</v>
      </c>
      <c r="Z375" s="20" t="str">
        <f>产品服务物料清单!K375</f>
        <v>融资业务-其他</v>
      </c>
      <c r="AA375" s="24">
        <f>产品服务物料清单!Q375</f>
        <v>0</v>
      </c>
      <c r="AB375" s="83">
        <f>产品服务物料清单!R375</f>
        <v>0</v>
      </c>
      <c r="AC375" s="123" t="str">
        <f>产品服务物料清单!S375</f>
        <v>不缴纳印花税</v>
      </c>
    </row>
    <row r="376" spans="1:29" ht="14.1" customHeight="1" x14ac:dyDescent="0.3">
      <c r="A376" s="83" t="str">
        <f>产品服务物料清单!J376</f>
        <v>DH01</v>
      </c>
      <c r="B376" s="83" t="str">
        <f>产品服务物料清单!L376</f>
        <v>PC</v>
      </c>
      <c r="C376" s="83">
        <f>产品服务物料清单!M376</f>
        <v>2</v>
      </c>
      <c r="D376" s="83">
        <f>产品服务物料清单!N376</f>
        <v>0</v>
      </c>
      <c r="E376" s="83">
        <f>产品服务物料清单!O376</f>
        <v>0</v>
      </c>
      <c r="F376" s="83">
        <f>产品服务物料清单!P376</f>
        <v>0</v>
      </c>
      <c r="G376" s="83" t="str">
        <f>产品服务物料清单!U376</f>
        <v>CQ</v>
      </c>
      <c r="H376" s="83">
        <f>产品服务物料清单!V376</f>
        <v>0</v>
      </c>
      <c r="I376" s="83">
        <f>产品服务物料清单!X376</f>
        <v>0</v>
      </c>
      <c r="J376" s="83">
        <f>产品服务物料清单!Y376</f>
        <v>0</v>
      </c>
      <c r="K376" s="83">
        <f>产品服务物料清单!Z376</f>
        <v>0</v>
      </c>
      <c r="L376" s="83">
        <f>产品服务物料清单!AA376</f>
        <v>0</v>
      </c>
      <c r="M376" s="83">
        <f>产品服务物料清单!AB376</f>
        <v>0</v>
      </c>
      <c r="N376" s="83">
        <f>产品服务物料清单!AC376</f>
        <v>0</v>
      </c>
      <c r="O376" s="83">
        <f>产品服务物料清单!AD376</f>
        <v>0</v>
      </c>
      <c r="P376" s="83">
        <f>产品服务物料清单!AE376</f>
        <v>0</v>
      </c>
      <c r="Q376" s="20" t="str">
        <f>产品服务物料清单!B376</f>
        <v>DH</v>
      </c>
      <c r="R376" s="20" t="str">
        <f>产品服务物料清单!A376</f>
        <v>投资业务</v>
      </c>
      <c r="S376" s="20">
        <f>产品服务物料清单!C376</f>
        <v>0</v>
      </c>
      <c r="T376" s="21">
        <f>产品服务物料清单!F376</f>
        <v>0</v>
      </c>
      <c r="U376" s="20">
        <f>产品服务物料清单!E376</f>
        <v>0</v>
      </c>
      <c r="V376" s="22">
        <f>产品服务物料清单!H376</f>
        <v>0</v>
      </c>
      <c r="W376" s="20">
        <f>产品服务物料清单!G376</f>
        <v>0</v>
      </c>
      <c r="X376" s="20">
        <f>产品服务物料清单!I376</f>
        <v>0</v>
      </c>
      <c r="Y376" s="20" t="str">
        <f>产品服务物料清单!AQ376</f>
        <v>E:其他</v>
      </c>
      <c r="Z376" s="20" t="str">
        <f>产品服务物料清单!K376</f>
        <v>投资业务-资产划转</v>
      </c>
      <c r="AA376" s="24">
        <f>产品服务物料清单!Q376</f>
        <v>0</v>
      </c>
      <c r="AB376" s="83">
        <f>产品服务物料清单!R376</f>
        <v>0</v>
      </c>
      <c r="AC376" s="123" t="str">
        <f>产品服务物料清单!S376</f>
        <v>产权转移合同</v>
      </c>
    </row>
    <row r="377" spans="1:29" ht="14.1" customHeight="1" x14ac:dyDescent="0.3">
      <c r="A377" s="83" t="str">
        <f>产品服务物料清单!J377</f>
        <v>DH02</v>
      </c>
      <c r="B377" s="83" t="str">
        <f>产品服务物料清单!L377</f>
        <v>PC</v>
      </c>
      <c r="C377" s="83">
        <f>产品服务物料清单!M377</f>
        <v>2</v>
      </c>
      <c r="D377" s="83">
        <f>产品服务物料清单!N377</f>
        <v>0</v>
      </c>
      <c r="E377" s="83">
        <f>产品服务物料清单!O377</f>
        <v>0</v>
      </c>
      <c r="F377" s="83">
        <f>产品服务物料清单!P377</f>
        <v>0</v>
      </c>
      <c r="G377" s="83" t="str">
        <f>产品服务物料清单!U377</f>
        <v>FW</v>
      </c>
      <c r="H377" s="83">
        <f>产品服务物料清单!V377</f>
        <v>0</v>
      </c>
      <c r="I377" s="83" t="str">
        <f>产品服务物料清单!X377</f>
        <v>×</v>
      </c>
      <c r="J377" s="83" t="str">
        <f>产品服务物料清单!Y377</f>
        <v>×</v>
      </c>
      <c r="K377" s="83" t="str">
        <f>产品服务物料清单!Z377</f>
        <v>×</v>
      </c>
      <c r="L377" s="83" t="str">
        <f>产品服务物料清单!AA377</f>
        <v>×</v>
      </c>
      <c r="M377" s="83">
        <f>产品服务物料清单!AB377</f>
        <v>0</v>
      </c>
      <c r="N377" s="83">
        <f>产品服务物料清单!AC377</f>
        <v>0</v>
      </c>
      <c r="O377" s="83">
        <f>产品服务物料清单!AD377</f>
        <v>0</v>
      </c>
      <c r="P377" s="83">
        <f>产品服务物料清单!AE377</f>
        <v>0</v>
      </c>
      <c r="Q377" s="20" t="str">
        <f>产品服务物料清单!B377</f>
        <v>DH</v>
      </c>
      <c r="R377" s="20" t="str">
        <f>产品服务物料清单!A377</f>
        <v>投资业务</v>
      </c>
      <c r="S377" s="20">
        <f>产品服务物料清单!C377</f>
        <v>0</v>
      </c>
      <c r="T377" s="21">
        <f>产品服务物料清单!F377</f>
        <v>0</v>
      </c>
      <c r="U377" s="20">
        <f>产品服务物料清单!E377</f>
        <v>0</v>
      </c>
      <c r="V377" s="22">
        <f>产品服务物料清单!H377</f>
        <v>0</v>
      </c>
      <c r="W377" s="20">
        <f>产品服务物料清单!G377</f>
        <v>0</v>
      </c>
      <c r="X377" s="20">
        <f>产品服务物料清单!I377</f>
        <v>0</v>
      </c>
      <c r="Y377" s="20" t="str">
        <f>产品服务物料清单!AQ377</f>
        <v>E:其他</v>
      </c>
      <c r="Z377" s="20" t="str">
        <f>产品服务物料清单!K377</f>
        <v>投资业务-其他</v>
      </c>
      <c r="AA377" s="24">
        <f>产品服务物料清单!Q377</f>
        <v>0</v>
      </c>
      <c r="AB377" s="83">
        <f>产品服务物料清单!R377</f>
        <v>0</v>
      </c>
      <c r="AC377" s="123" t="str">
        <f>产品服务物料清单!S377</f>
        <v>不缴纳印花税</v>
      </c>
    </row>
    <row r="378" spans="1:29" ht="14.1" customHeight="1" x14ac:dyDescent="0.3">
      <c r="A378" s="83" t="str">
        <f>产品服务物料清单!J378</f>
        <v>DFK01002</v>
      </c>
      <c r="B378" s="83" t="str">
        <f>产品服务物料清单!L378</f>
        <v>PC</v>
      </c>
      <c r="C378" s="83">
        <f>产品服务物料清单!M378</f>
        <v>1</v>
      </c>
      <c r="D378" s="83" t="str">
        <f>产品服务物料清单!N378</f>
        <v>指工装、设备直接在厂区加工成型发生的委托加工费。</v>
      </c>
      <c r="E378" s="123" t="str">
        <f>产品服务物料清单!O378</f>
        <v>K</v>
      </c>
      <c r="F378" s="83" t="str">
        <f>产品服务物料清单!P378</f>
        <v>M1</v>
      </c>
      <c r="G378" s="83" t="str">
        <f>产品服务物料清单!U378</f>
        <v>JG</v>
      </c>
      <c r="H378" s="83" t="str">
        <f>产品服务物料清单!V378</f>
        <v>8001010000</v>
      </c>
      <c r="I378" s="83" t="str">
        <f>产品服务物料清单!X378</f>
        <v>×</v>
      </c>
      <c r="J378" s="83" t="str">
        <f>产品服务物料清单!Y378</f>
        <v>×</v>
      </c>
      <c r="K378" s="83" t="str">
        <f>产品服务物料清单!Z378</f>
        <v>×</v>
      </c>
      <c r="L378" s="83" t="str">
        <f>产品服务物料清单!AA378</f>
        <v>×</v>
      </c>
      <c r="M378" s="83">
        <f>产品服务物料清单!AB378</f>
        <v>0</v>
      </c>
      <c r="N378" s="83">
        <f>产品服务物料清单!AC378</f>
        <v>0</v>
      </c>
      <c r="O378" s="83">
        <f>产品服务物料清单!AD378</f>
        <v>0</v>
      </c>
      <c r="P378" s="83">
        <f>产品服务物料清单!AE378</f>
        <v>0</v>
      </c>
      <c r="Q378" s="20" t="str">
        <f>产品服务物料清单!B378</f>
        <v>DF</v>
      </c>
      <c r="R378" s="20" t="str">
        <f>产品服务物料清单!A378</f>
        <v>加工修理修配业务</v>
      </c>
      <c r="S378" s="20" t="str">
        <f>产品服务物料清单!C378</f>
        <v>K:在建工程类业务（ZI01/02)</v>
      </c>
      <c r="T378" s="21" t="str">
        <f>产品服务物料清单!F378</f>
        <v>01</v>
      </c>
      <c r="U378" s="20" t="str">
        <f>产品服务物料清单!E378</f>
        <v>加工修理修配劳务</v>
      </c>
      <c r="V378" s="22" t="str">
        <f>产品服务物料清单!H378</f>
        <v>0</v>
      </c>
      <c r="W378" s="20" t="str">
        <f>产品服务物料清单!G378</f>
        <v>加工修理修配劳务</v>
      </c>
      <c r="X378" s="20" t="str">
        <f>产品服务物料清单!I378</f>
        <v>02</v>
      </c>
      <c r="Y378" s="20" t="str">
        <f>产品服务物料清单!AQ378</f>
        <v>E:其他</v>
      </c>
      <c r="Z378" s="20" t="str">
        <f>产品服务物料清单!K378</f>
        <v>在建工程-设备加工</v>
      </c>
      <c r="AA378" s="24">
        <f>产品服务物料清单!Q378</f>
        <v>0.13</v>
      </c>
      <c r="AB378" s="83" t="str">
        <f>产品服务物料清单!R378</f>
        <v>货物、加工修理修配劳务（进）</v>
      </c>
      <c r="AC378" s="123" t="str">
        <f>产品服务物料清单!S378</f>
        <v>加工承揽合同</v>
      </c>
    </row>
    <row r="379" spans="1:29" ht="14.1" customHeight="1" x14ac:dyDescent="0.3">
      <c r="A379" s="83" t="str">
        <f>产品服务物料清单!J379</f>
        <v>DDA05201</v>
      </c>
      <c r="B379" s="83" t="str">
        <f>产品服务物料清单!L379</f>
        <v>PC</v>
      </c>
      <c r="C379" s="83">
        <f>产品服务物料清单!M379</f>
        <v>1</v>
      </c>
      <c r="D379" s="83" t="str">
        <f>产品服务物料清单!N379</f>
        <v>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379" s="123" t="str">
        <f>产品服务物料清单!O379</f>
        <v>A</v>
      </c>
      <c r="F379" s="83" t="str">
        <f>产品服务物料清单!P379</f>
        <v>N3</v>
      </c>
      <c r="G379" s="83" t="str">
        <f>产品服务物料清单!U379</f>
        <v>CB</v>
      </c>
      <c r="H379" s="83" t="str">
        <f>产品服务物料清单!V379</f>
        <v>5101019000</v>
      </c>
      <c r="I379" s="83" t="str">
        <f>产品服务物料清单!X379</f>
        <v>×</v>
      </c>
      <c r="J379" s="83" t="str">
        <f>产品服务物料清单!Y379</f>
        <v>×</v>
      </c>
      <c r="K379" s="83" t="str">
        <f>产品服务物料清单!Z379</f>
        <v>√</v>
      </c>
      <c r="L379" s="83" t="str">
        <f>产品服务物料清单!AA379</f>
        <v>×</v>
      </c>
      <c r="M379" s="83" t="str">
        <f>产品服务物料清单!AB379</f>
        <v>备注栏内容：建筑服务发生地县（市、区）名称及项目名称</v>
      </c>
      <c r="N379" s="83">
        <f>产品服务物料清单!AC379</f>
        <v>0</v>
      </c>
      <c r="O379" s="83">
        <f>产品服务物料清单!AD379</f>
        <v>0</v>
      </c>
      <c r="P379" s="83">
        <f>产品服务物料清单!AE379</f>
        <v>0</v>
      </c>
      <c r="Q379" s="20" t="str">
        <f>产品服务物料清单!B379</f>
        <v>DD</v>
      </c>
      <c r="R379" s="20" t="str">
        <f>产品服务物料清单!A379</f>
        <v>服务采购合同</v>
      </c>
      <c r="S379" s="20" t="str">
        <f>产品服务物料清单!C379</f>
        <v>A:成本中心类业务</v>
      </c>
      <c r="T379" s="21" t="str">
        <f>产品服务物料清单!F379</f>
        <v>05</v>
      </c>
      <c r="U379" s="20" t="str">
        <f>产品服务物料清单!E379</f>
        <v>建筑服务</v>
      </c>
      <c r="V379" s="22">
        <f>产品服务物料清单!H379</f>
        <v>2</v>
      </c>
      <c r="W379" s="20" t="str">
        <f>产品服务物料清单!G379</f>
        <v>安装服务</v>
      </c>
      <c r="X379" s="20" t="str">
        <f>产品服务物料清单!I379</f>
        <v>01</v>
      </c>
      <c r="Y379" s="20" t="str">
        <f>产品服务物料清单!AQ379</f>
        <v>E:其他</v>
      </c>
      <c r="Z379" s="20" t="str">
        <f>产品服务物料清单!K379</f>
        <v>成本中心-安装服务</v>
      </c>
      <c r="AA379" s="24">
        <f>产品服务物料清单!Q379</f>
        <v>0.09</v>
      </c>
      <c r="AB379" s="83" t="str">
        <f>产品服务物料清单!R379</f>
        <v>建筑安装服务（进）</v>
      </c>
      <c r="AC379" s="123" t="str">
        <f>产品服务物料清单!S379</f>
        <v>建筑安装工程承包合同</v>
      </c>
    </row>
    <row r="380" spans="1:29" ht="14.1" customHeight="1" x14ac:dyDescent="0.3">
      <c r="A380" s="83" t="str">
        <f>产品服务物料清单!J380</f>
        <v>DFA01009</v>
      </c>
      <c r="B380" s="83" t="str">
        <f>产品服务物料清单!L380</f>
        <v>PC</v>
      </c>
      <c r="C380" s="83">
        <f>产品服务物料清单!M380</f>
        <v>1</v>
      </c>
      <c r="D380" s="83" t="str">
        <f>产品服务物料清单!N380</f>
        <v>除房屋主体建筑之外的其他附属设施维修。</v>
      </c>
      <c r="E380" s="123" t="str">
        <f>产品服务物料清单!O380</f>
        <v>A</v>
      </c>
      <c r="F380" s="83" t="str">
        <f>产品服务物料清单!P380</f>
        <v>M1</v>
      </c>
      <c r="G380" s="83" t="str">
        <f>产品服务物料清单!U380</f>
        <v>JG</v>
      </c>
      <c r="H380" s="83" t="str">
        <f>产品服务物料清单!V380</f>
        <v>5101021000</v>
      </c>
      <c r="I380" s="83" t="str">
        <f>产品服务物料清单!X380</f>
        <v>×</v>
      </c>
      <c r="J380" s="83" t="str">
        <f>产品服务物料清单!Y380</f>
        <v>×</v>
      </c>
      <c r="K380" s="83" t="str">
        <f>产品服务物料清单!Z380</f>
        <v>×</v>
      </c>
      <c r="L380" s="83" t="str">
        <f>产品服务物料清单!AA380</f>
        <v>×</v>
      </c>
      <c r="M380" s="83">
        <f>产品服务物料清单!AB380</f>
        <v>0</v>
      </c>
      <c r="N380" s="83" t="str">
        <f>产品服务物料清单!AC380</f>
        <v>加工费结算单</v>
      </c>
      <c r="O380" s="83">
        <f>产品服务物料清单!AD380</f>
        <v>0</v>
      </c>
      <c r="P380" s="83">
        <f>产品服务物料清单!AE380</f>
        <v>0</v>
      </c>
      <c r="Q380" s="20" t="str">
        <f>产品服务物料清单!B380</f>
        <v>DF</v>
      </c>
      <c r="R380" s="20" t="str">
        <f>产品服务物料清单!A380</f>
        <v>加工修理修配业务</v>
      </c>
      <c r="S380" s="20" t="str">
        <f>产品服务物料清单!C380</f>
        <v>A:成本中心类业务</v>
      </c>
      <c r="T380" s="21" t="str">
        <f>产品服务物料清单!F380</f>
        <v>01</v>
      </c>
      <c r="U380" s="20" t="str">
        <f>产品服务物料清单!E380</f>
        <v>加工修理修配劳务</v>
      </c>
      <c r="V380" s="22" t="str">
        <f>产品服务物料清单!H380</f>
        <v>0</v>
      </c>
      <c r="W380" s="20" t="str">
        <f>产品服务物料清单!G380</f>
        <v>加工修理修配劳务</v>
      </c>
      <c r="X380" s="20" t="str">
        <f>产品服务物料清单!I380</f>
        <v>09</v>
      </c>
      <c r="Y380" s="20" t="str">
        <f>产品服务物料清单!AQ380</f>
        <v>E:其他</v>
      </c>
      <c r="Z380" s="20" t="str">
        <f>产品服务物料清单!K380</f>
        <v>成本中心-房屋修缮-附属设施维修</v>
      </c>
      <c r="AA380" s="24">
        <f>产品服务物料清单!Q380</f>
        <v>0.13</v>
      </c>
      <c r="AB380" s="83" t="str">
        <f>产品服务物料清单!R380</f>
        <v>货物、加工修理修配劳务（进）</v>
      </c>
      <c r="AC380" s="123" t="str">
        <f>产品服务物料清单!S380</f>
        <v>加工承揽合同</v>
      </c>
    </row>
    <row r="381" spans="1:29" ht="14.1" customHeight="1" x14ac:dyDescent="0.3">
      <c r="A381" s="83" t="str">
        <f>产品服务物料清单!J381</f>
        <v>DBA01012</v>
      </c>
      <c r="B381" s="83" t="str">
        <f>产品服务物料清单!L381</f>
        <v>PC</v>
      </c>
      <c r="C381" s="83">
        <f>产品服务物料清单!M381</f>
        <v>1</v>
      </c>
      <c r="D381" s="83" t="str">
        <f>产品服务物料清单!N381</f>
        <v>国际发展部参加展览所需物品。</v>
      </c>
      <c r="E381" s="123" t="str">
        <f>产品服务物料清单!O381</f>
        <v>A</v>
      </c>
      <c r="F381" s="83" t="str">
        <f>产品服务物料清单!P381</f>
        <v>M1</v>
      </c>
      <c r="G381" s="83" t="str">
        <f>产品服务物料清单!U381</f>
        <v>CG</v>
      </c>
      <c r="H381" s="83" t="str">
        <f>产品服务物料清单!V381</f>
        <v>5101036000</v>
      </c>
      <c r="I381" s="83" t="str">
        <f>产品服务物料清单!X381</f>
        <v>×</v>
      </c>
      <c r="J381" s="83" t="str">
        <f>产品服务物料清单!Y381</f>
        <v>×</v>
      </c>
      <c r="K381" s="83" t="str">
        <f>产品服务物料清单!Z381</f>
        <v>×</v>
      </c>
      <c r="L381" s="83" t="str">
        <f>产品服务物料清单!AA381</f>
        <v>×</v>
      </c>
      <c r="M381" s="83">
        <f>产品服务物料清单!AB381</f>
        <v>0</v>
      </c>
      <c r="N381" s="83">
        <f>产品服务物料清单!AC381</f>
        <v>0</v>
      </c>
      <c r="O381" s="83">
        <f>产品服务物料清单!AD381</f>
        <v>0</v>
      </c>
      <c r="P381" s="83">
        <f>产品服务物料清单!AE381</f>
        <v>0</v>
      </c>
      <c r="Q381" s="20" t="str">
        <f>产品服务物料清单!B381</f>
        <v>DB</v>
      </c>
      <c r="R381" s="20" t="str">
        <f>产品服务物料清单!A381</f>
        <v>物资采购合同</v>
      </c>
      <c r="S381" s="20" t="str">
        <f>产品服务物料清单!C381</f>
        <v>A:成本中心类业务</v>
      </c>
      <c r="T381" s="21" t="str">
        <f>产品服务物料清单!F381</f>
        <v>01</v>
      </c>
      <c r="U381" s="20" t="str">
        <f>产品服务物料清单!E381</f>
        <v>C类物资采购</v>
      </c>
      <c r="V381" s="22" t="str">
        <f>产品服务物料清单!H381</f>
        <v>0</v>
      </c>
      <c r="W381" s="20">
        <f>产品服务物料清单!G381</f>
        <v>0</v>
      </c>
      <c r="X381" s="20" t="str">
        <f>产品服务物料清单!I381</f>
        <v>12</v>
      </c>
      <c r="Y381" s="20" t="str">
        <f>产品服务物料清单!AQ381</f>
        <v>D:党工团办综合</v>
      </c>
      <c r="Z381" s="20" t="str">
        <f>产品服务物料清单!K381</f>
        <v>成本中心-展览用品-国际业务</v>
      </c>
      <c r="AA381" s="24">
        <f>产品服务物料清单!Q381</f>
        <v>0.13</v>
      </c>
      <c r="AB381" s="83" t="str">
        <f>产品服务物料清单!R381</f>
        <v>货物、加工修理修配劳务（进）</v>
      </c>
      <c r="AC381" s="123" t="str">
        <f>产品服务物料清单!S381</f>
        <v>采购合同</v>
      </c>
    </row>
    <row r="382" spans="1:29" ht="14.1" customHeight="1" x14ac:dyDescent="0.3">
      <c r="A382" s="83" t="str">
        <f>产品服务物料清单!J382</f>
        <v>DDA00004</v>
      </c>
      <c r="B382" s="83" t="str">
        <f>产品服务物料清单!L382</f>
        <v>PC</v>
      </c>
      <c r="C382" s="83">
        <f>产品服务物料清单!M382</f>
        <v>1</v>
      </c>
      <c r="D382" s="83" t="str">
        <f>产品服务物料清单!N382</f>
        <v>参加研发相关协会缴纳的会费。</v>
      </c>
      <c r="E382" s="123" t="str">
        <f>产品服务物料清单!O382</f>
        <v>A</v>
      </c>
      <c r="F382" s="83" t="str">
        <f>产品服务物料清单!P382</f>
        <v>J0</v>
      </c>
      <c r="G382" s="83" t="str">
        <f>产品服务物料清单!U382</f>
        <v>FW</v>
      </c>
      <c r="H382" s="83" t="str">
        <f>产品服务物料清单!V382</f>
        <v>5101011000</v>
      </c>
      <c r="I382" s="83" t="str">
        <f>产品服务物料清单!X382</f>
        <v>×</v>
      </c>
      <c r="J382" s="83" t="str">
        <f>产品服务物料清单!Y382</f>
        <v>×</v>
      </c>
      <c r="K382" s="83" t="str">
        <f>产品服务物料清单!Z382</f>
        <v>×</v>
      </c>
      <c r="L382" s="83" t="str">
        <f>产品服务物料清单!AA382</f>
        <v>×</v>
      </c>
      <c r="M382" s="83">
        <f>产品服务物料清单!AB382</f>
        <v>0</v>
      </c>
      <c r="N382" s="83">
        <f>产品服务物料清单!AC382</f>
        <v>0</v>
      </c>
      <c r="O382" s="83">
        <f>产品服务物料清单!AD382</f>
        <v>0</v>
      </c>
      <c r="P382" s="83">
        <f>产品服务物料清单!AE382</f>
        <v>0</v>
      </c>
      <c r="Q382" s="20" t="str">
        <f>产品服务物料清单!B382</f>
        <v>DD</v>
      </c>
      <c r="R382" s="20" t="str">
        <f>产品服务物料清单!A382</f>
        <v>服务采购合同</v>
      </c>
      <c r="S382" s="20" t="str">
        <f>产品服务物料清单!C382</f>
        <v>A:成本中心类业务</v>
      </c>
      <c r="T382" s="21" t="str">
        <f>产品服务物料清单!F382</f>
        <v>00</v>
      </c>
      <c r="U382" s="20" t="str">
        <f>产品服务物料清单!E382</f>
        <v>增值税不相关服务</v>
      </c>
      <c r="V382" s="22" t="str">
        <f>产品服务物料清单!H382</f>
        <v>0</v>
      </c>
      <c r="W382" s="20">
        <f>产品服务物料清单!G382</f>
        <v>0</v>
      </c>
      <c r="X382" s="20" t="str">
        <f>产品服务物料清单!I382</f>
        <v>04</v>
      </c>
      <c r="Y382" s="20" t="str">
        <f>产品服务物料清单!AQ382</f>
        <v>E:其他</v>
      </c>
      <c r="Z382" s="20" t="str">
        <f>产品服务物料清单!K382</f>
        <v>成本中心-协会会费（研发类）</v>
      </c>
      <c r="AA382" s="24">
        <f>产品服务物料清单!Q382</f>
        <v>0</v>
      </c>
      <c r="AB382" s="83" t="str">
        <f>产品服务物料清单!R382</f>
        <v>进项税</v>
      </c>
      <c r="AC382" s="123" t="str">
        <f>产品服务物料清单!S382</f>
        <v>不缴纳印花税</v>
      </c>
    </row>
    <row r="383" spans="1:29" ht="14.1" customHeight="1" x14ac:dyDescent="0.3">
      <c r="A383" s="83" t="str">
        <f>产品服务物料清单!J383</f>
        <v>DDC03201</v>
      </c>
      <c r="B383" s="83" t="str">
        <f>产品服务物料清单!L383</f>
        <v>PC</v>
      </c>
      <c r="C383" s="83">
        <f>产品服务物料清单!M383</f>
        <v>1</v>
      </c>
      <c r="D383" s="83" t="str">
        <f>产品服务物料清单!N383</f>
        <v>安全生产用设备租赁业务。</v>
      </c>
      <c r="E383" s="123" t="str">
        <f>产品服务物料清单!O383</f>
        <v>C</v>
      </c>
      <c r="F383" s="83" t="str">
        <f>产品服务物料清单!P383</f>
        <v>M3</v>
      </c>
      <c r="G383" s="83" t="str">
        <f>产品服务物料清单!U383</f>
        <v>ZL</v>
      </c>
      <c r="H383" s="83" t="str">
        <f>产品服务物料清单!V383</f>
        <v>5101043000</v>
      </c>
      <c r="I383" s="83" t="str">
        <f>产品服务物料清单!X383</f>
        <v>×</v>
      </c>
      <c r="J383" s="83" t="str">
        <f>产品服务物料清单!Y383</f>
        <v>×</v>
      </c>
      <c r="K383" s="83" t="str">
        <f>产品服务物料清单!Z383</f>
        <v>×</v>
      </c>
      <c r="L383" s="83" t="str">
        <f>产品服务物料清单!AA383</f>
        <v>×</v>
      </c>
      <c r="M383" s="83">
        <f>产品服务物料清单!AB383</f>
        <v>0</v>
      </c>
      <c r="N383" s="83">
        <f>产品服务物料清单!AC383</f>
        <v>0</v>
      </c>
      <c r="O383" s="83">
        <f>产品服务物料清单!AD383</f>
        <v>0</v>
      </c>
      <c r="P383" s="83">
        <f>产品服务物料清单!AE383</f>
        <v>0</v>
      </c>
      <c r="Q383" s="20" t="str">
        <f>产品服务物料清单!B383</f>
        <v>DD</v>
      </c>
      <c r="R383" s="20" t="str">
        <f>产品服务物料清单!A383</f>
        <v>服务采购合同</v>
      </c>
      <c r="S383" s="20" t="str">
        <f>产品服务物料清单!C383</f>
        <v>C:安全生产类业务</v>
      </c>
      <c r="T383" s="21" t="str">
        <f>产品服务物料清单!F383</f>
        <v>03</v>
      </c>
      <c r="U383" s="20" t="str">
        <f>产品服务物料清单!E383</f>
        <v>租赁服务</v>
      </c>
      <c r="V383" s="22">
        <f>产品服务物料清单!H383</f>
        <v>2</v>
      </c>
      <c r="W383" s="20" t="str">
        <f>产品服务物料清单!G383</f>
        <v>经营租赁服务</v>
      </c>
      <c r="X383" s="20" t="str">
        <f>产品服务物料清单!I383</f>
        <v>01</v>
      </c>
      <c r="Y383" s="20" t="str">
        <f>产品服务物料清单!AQ383</f>
        <v>A:安环质量类</v>
      </c>
      <c r="Z383" s="20" t="str">
        <f>产品服务物料清单!K383</f>
        <v>安全生产-设备租赁</v>
      </c>
      <c r="AA383" s="24">
        <f>产品服务物料清单!Q383</f>
        <v>0.13</v>
      </c>
      <c r="AB383" s="83" t="str">
        <f>产品服务物料清单!R383</f>
        <v>有形动产租赁（进）</v>
      </c>
      <c r="AC383" s="123" t="str">
        <f>产品服务物料清单!S383</f>
        <v>财产租赁合同</v>
      </c>
    </row>
    <row r="384" spans="1:29" ht="14.1" customHeight="1" x14ac:dyDescent="0.3">
      <c r="A384" s="83" t="str">
        <f>产品服务物料清单!J384</f>
        <v>DDD03201</v>
      </c>
      <c r="B384" s="83" t="str">
        <f>产品服务物料清单!L384</f>
        <v>PC</v>
      </c>
      <c r="C384" s="83">
        <f>产品服务物料清单!M384</f>
        <v>1</v>
      </c>
      <c r="D384" s="83" t="str">
        <f>产品服务物料清单!N384</f>
        <v>节能减排用设备租赁业务。</v>
      </c>
      <c r="E384" s="123" t="str">
        <f>产品服务物料清单!O384</f>
        <v>D</v>
      </c>
      <c r="F384" s="83" t="str">
        <f>产品服务物料清单!P384</f>
        <v>M3</v>
      </c>
      <c r="G384" s="83" t="str">
        <f>产品服务物料清单!U384</f>
        <v>ZL</v>
      </c>
      <c r="H384" s="83" t="str">
        <f>产品服务物料清单!V384</f>
        <v>5101043000</v>
      </c>
      <c r="I384" s="83" t="str">
        <f>产品服务物料清单!X384</f>
        <v>×</v>
      </c>
      <c r="J384" s="83" t="str">
        <f>产品服务物料清单!Y384</f>
        <v>×</v>
      </c>
      <c r="K384" s="83" t="str">
        <f>产品服务物料清单!Z384</f>
        <v>×</v>
      </c>
      <c r="L384" s="83" t="str">
        <f>产品服务物料清单!AA384</f>
        <v>×</v>
      </c>
      <c r="M384" s="83">
        <f>产品服务物料清单!AB384</f>
        <v>0</v>
      </c>
      <c r="N384" s="83">
        <f>产品服务物料清单!AC384</f>
        <v>0</v>
      </c>
      <c r="O384" s="83">
        <f>产品服务物料清单!AD384</f>
        <v>0</v>
      </c>
      <c r="P384" s="83">
        <f>产品服务物料清单!AE384</f>
        <v>0</v>
      </c>
      <c r="Q384" s="20" t="str">
        <f>产品服务物料清单!B384</f>
        <v>DD</v>
      </c>
      <c r="R384" s="20" t="str">
        <f>产品服务物料清单!A384</f>
        <v>服务采购合同</v>
      </c>
      <c r="S384" s="20" t="str">
        <f>产品服务物料清单!C384</f>
        <v>D:节能减排类业务</v>
      </c>
      <c r="T384" s="21" t="str">
        <f>产品服务物料清单!F384</f>
        <v>03</v>
      </c>
      <c r="U384" s="20" t="str">
        <f>产品服务物料清单!E384</f>
        <v>租赁服务</v>
      </c>
      <c r="V384" s="22">
        <f>产品服务物料清单!H384</f>
        <v>2</v>
      </c>
      <c r="W384" s="20" t="str">
        <f>产品服务物料清单!G384</f>
        <v>经营租赁服务</v>
      </c>
      <c r="X384" s="20" t="str">
        <f>产品服务物料清单!I384</f>
        <v>01</v>
      </c>
      <c r="Y384" s="20" t="str">
        <f>产品服务物料清单!AQ384</f>
        <v>A:安环质量类</v>
      </c>
      <c r="Z384" s="20" t="str">
        <f>产品服务物料清单!K384</f>
        <v>节能减排-设备租赁</v>
      </c>
      <c r="AA384" s="24">
        <f>产品服务物料清单!Q384</f>
        <v>0.13</v>
      </c>
      <c r="AB384" s="83" t="str">
        <f>产品服务物料清单!R384</f>
        <v>有形动产租赁（进）</v>
      </c>
      <c r="AC384" s="123" t="str">
        <f>产品服务物料清单!S384</f>
        <v>财产租赁合同</v>
      </c>
    </row>
    <row r="385" spans="1:29" ht="14.1" customHeight="1" x14ac:dyDescent="0.3">
      <c r="A385" s="83" t="str">
        <f>产品服务物料清单!J385</f>
        <v>DDE03201</v>
      </c>
      <c r="B385" s="83" t="str">
        <f>产品服务物料清单!L385</f>
        <v>PC</v>
      </c>
      <c r="C385" s="83">
        <f>产品服务物料清单!M385</f>
        <v>1</v>
      </c>
      <c r="D385" s="83" t="str">
        <f>产品服务物料清单!N385</f>
        <v>环保与恢复用设备租赁业务。</v>
      </c>
      <c r="E385" s="123" t="str">
        <f>产品服务物料清单!O385</f>
        <v>E</v>
      </c>
      <c r="F385" s="83" t="str">
        <f>产品服务物料清单!P385</f>
        <v>M3</v>
      </c>
      <c r="G385" s="83" t="str">
        <f>产品服务物料清单!U385</f>
        <v>ZL</v>
      </c>
      <c r="H385" s="83" t="str">
        <f>产品服务物料清单!V385</f>
        <v>5101043000</v>
      </c>
      <c r="I385" s="83" t="str">
        <f>产品服务物料清单!X385</f>
        <v>×</v>
      </c>
      <c r="J385" s="83" t="str">
        <f>产品服务物料清单!Y385</f>
        <v>×</v>
      </c>
      <c r="K385" s="83" t="str">
        <f>产品服务物料清单!Z385</f>
        <v>×</v>
      </c>
      <c r="L385" s="83" t="str">
        <f>产品服务物料清单!AA385</f>
        <v>×</v>
      </c>
      <c r="M385" s="83">
        <f>产品服务物料清单!AB385</f>
        <v>0</v>
      </c>
      <c r="N385" s="83">
        <f>产品服务物料清单!AC385</f>
        <v>0</v>
      </c>
      <c r="O385" s="83" t="str">
        <f>产品服务物料清单!AD385</f>
        <v>环保-其他</v>
      </c>
      <c r="P385" s="83">
        <f>产品服务物料清单!AE385</f>
        <v>0</v>
      </c>
      <c r="Q385" s="20" t="str">
        <f>产品服务物料清单!B385</f>
        <v>DD</v>
      </c>
      <c r="R385" s="20" t="str">
        <f>产品服务物料清单!A385</f>
        <v>服务采购合同</v>
      </c>
      <c r="S385" s="20" t="str">
        <f>产品服务物料清单!C385</f>
        <v>E:环保与恢复类业务</v>
      </c>
      <c r="T385" s="21" t="str">
        <f>产品服务物料清单!F385</f>
        <v>03</v>
      </c>
      <c r="U385" s="20" t="str">
        <f>产品服务物料清单!E385</f>
        <v>租赁服务</v>
      </c>
      <c r="V385" s="22">
        <f>产品服务物料清单!H385</f>
        <v>2</v>
      </c>
      <c r="W385" s="20" t="str">
        <f>产品服务物料清单!G385</f>
        <v>经营租赁服务</v>
      </c>
      <c r="X385" s="20" t="str">
        <f>产品服务物料清单!I385</f>
        <v>01</v>
      </c>
      <c r="Y385" s="20" t="str">
        <f>产品服务物料清单!AQ385</f>
        <v>A:安环质量类</v>
      </c>
      <c r="Z385" s="20" t="str">
        <f>产品服务物料清单!K385</f>
        <v>环保与恢复-设备租赁</v>
      </c>
      <c r="AA385" s="24">
        <f>产品服务物料清单!Q385</f>
        <v>0.13</v>
      </c>
      <c r="AB385" s="83" t="str">
        <f>产品服务物料清单!R385</f>
        <v>有形动产租赁（进）</v>
      </c>
      <c r="AC385" s="123" t="str">
        <f>产品服务物料清单!S385</f>
        <v>财产租赁合同</v>
      </c>
    </row>
    <row r="386" spans="1:29" ht="14.1" customHeight="1" x14ac:dyDescent="0.3">
      <c r="A386" s="83" t="str">
        <f>产品服务物料清单!J386</f>
        <v>DDA12402</v>
      </c>
      <c r="B386" s="83" t="str">
        <f>产品服务物料清单!L386</f>
        <v>PC</v>
      </c>
      <c r="C386" s="83">
        <f>产品服务物料清单!M386</f>
        <v>1</v>
      </c>
      <c r="D386" s="83" t="str">
        <f>产品服务物料清单!N386</f>
        <v>指公司间员工借调，借调方为借入员工租赁宾馆的业务</v>
      </c>
      <c r="E386" s="123" t="str">
        <f>产品服务物料清单!O386</f>
        <v>A</v>
      </c>
      <c r="F386" s="83" t="str">
        <f>产品服务物料清单!P386</f>
        <v>D3</v>
      </c>
      <c r="G386" s="83" t="str">
        <f>产品服务物料清单!U386</f>
        <v>FW</v>
      </c>
      <c r="H386" s="83">
        <f>产品服务物料清单!V386</f>
        <v>5101043000</v>
      </c>
      <c r="I386" s="83" t="str">
        <f>产品服务物料清单!X386</f>
        <v>×</v>
      </c>
      <c r="J386" s="83" t="str">
        <f>产品服务物料清单!Y386</f>
        <v>×</v>
      </c>
      <c r="K386" s="83" t="str">
        <f>产品服务物料清单!Z386</f>
        <v>×</v>
      </c>
      <c r="L386" s="83" t="str">
        <f>产品服务物料清单!AA386</f>
        <v>×</v>
      </c>
      <c r="M386" s="83">
        <f>产品服务物料清单!AB386</f>
        <v>0</v>
      </c>
      <c r="N386" s="83">
        <f>产品服务物料清单!AC386</f>
        <v>0</v>
      </c>
      <c r="O386" s="83">
        <f>产品服务物料清单!AD386</f>
        <v>0</v>
      </c>
      <c r="P386" s="83">
        <f>产品服务物料清单!AE386</f>
        <v>0</v>
      </c>
      <c r="Q386" s="20" t="str">
        <f>产品服务物料清单!B386</f>
        <v>DD</v>
      </c>
      <c r="R386" s="20" t="str">
        <f>产品服务物料清单!A386</f>
        <v>服务采购合同</v>
      </c>
      <c r="S386" s="20" t="str">
        <f>产品服务物料清单!C386</f>
        <v>A:成本中心类业务</v>
      </c>
      <c r="T386" s="21" t="str">
        <f>产品服务物料清单!F386</f>
        <v>12</v>
      </c>
      <c r="U386" s="20" t="str">
        <f>产品服务物料清单!E386</f>
        <v>生活服务</v>
      </c>
      <c r="V386" s="22">
        <f>产品服务物料清单!H386</f>
        <v>4</v>
      </c>
      <c r="W386" s="20" t="str">
        <f>产品服务物料清单!G386</f>
        <v>餐饮住宿服务</v>
      </c>
      <c r="X386" s="20" t="str">
        <f>产品服务物料清单!I386</f>
        <v>02</v>
      </c>
      <c r="Y386" s="20" t="str">
        <f>产品服务物料清单!AQ386</f>
        <v>E:其他</v>
      </c>
      <c r="Z386" s="20" t="str">
        <f>产品服务物料清单!K386</f>
        <v>成本中心-借调员工住宿服务</v>
      </c>
      <c r="AA386" s="24">
        <f>产品服务物料清单!Q386</f>
        <v>0.06</v>
      </c>
      <c r="AB386" s="83" t="str">
        <f>产品服务物料清单!R386</f>
        <v>生活服务</v>
      </c>
      <c r="AC386" s="123" t="str">
        <f>产品服务物料清单!S386</f>
        <v>不缴纳印花税</v>
      </c>
    </row>
    <row r="387" spans="1:29" ht="14.1" customHeight="1" x14ac:dyDescent="0.3">
      <c r="A387" s="83" t="str">
        <f>产品服务物料清单!J387</f>
        <v>DDA10320</v>
      </c>
      <c r="B387" s="83" t="str">
        <f>产品服务物料清单!L387</f>
        <v>PC</v>
      </c>
      <c r="C387" s="83">
        <f>产品服务物料清单!M387</f>
        <v>1</v>
      </c>
      <c r="D387" s="83" t="str">
        <f>产品服务物料清单!N387</f>
        <v>指提供信息化相关的信息、建议、策划、顾问等服务的活动。</v>
      </c>
      <c r="E387" s="123" t="str">
        <f>产品服务物料清单!O387</f>
        <v>A</v>
      </c>
      <c r="F387" s="83" t="str">
        <f>产品服务物料清单!P387</f>
        <v>D0</v>
      </c>
      <c r="G387" s="83" t="str">
        <f>产品服务物料清单!U387</f>
        <v>FW</v>
      </c>
      <c r="H387" s="83" t="str">
        <f>产品服务物料清单!V387</f>
        <v>5101030000</v>
      </c>
      <c r="I387" s="83" t="str">
        <f>产品服务物料清单!X387</f>
        <v>×</v>
      </c>
      <c r="J387" s="83" t="str">
        <f>产品服务物料清单!Y387</f>
        <v>×</v>
      </c>
      <c r="K387" s="83" t="str">
        <f>产品服务物料清单!Z387</f>
        <v>×</v>
      </c>
      <c r="L387" s="83" t="str">
        <f>产品服务物料清单!AA387</f>
        <v>×</v>
      </c>
      <c r="M387" s="83">
        <f>产品服务物料清单!AB387</f>
        <v>0</v>
      </c>
      <c r="N387" s="83">
        <f>产品服务物料清单!AC387</f>
        <v>0</v>
      </c>
      <c r="O387" s="83">
        <f>产品服务物料清单!AD387</f>
        <v>0</v>
      </c>
      <c r="P387" s="83">
        <f>产品服务物料清单!AE387</f>
        <v>0</v>
      </c>
      <c r="Q387" s="20" t="str">
        <f>产品服务物料清单!B387</f>
        <v>DD</v>
      </c>
      <c r="R387" s="20" t="str">
        <f>产品服务物料清单!A387</f>
        <v>服务采购合同</v>
      </c>
      <c r="S387" s="20" t="str">
        <f>产品服务物料清单!C387</f>
        <v>A:成本中心类业务</v>
      </c>
      <c r="T387" s="21">
        <f>产品服务物料清单!F387</f>
        <v>10</v>
      </c>
      <c r="U387" s="20" t="str">
        <f>产品服务物料清单!E387</f>
        <v>鉴证咨询服务</v>
      </c>
      <c r="V387" s="22">
        <f>产品服务物料清单!H387</f>
        <v>3</v>
      </c>
      <c r="W387" s="20" t="str">
        <f>产品服务物料清单!G387</f>
        <v>咨询服务</v>
      </c>
      <c r="X387" s="20" t="str">
        <f>产品服务物料清单!I387</f>
        <v>20</v>
      </c>
      <c r="Y387" s="20" t="str">
        <f>产品服务物料清单!AQ387</f>
        <v>E:其他</v>
      </c>
      <c r="Z387" s="20" t="str">
        <f>产品服务物料清单!K387</f>
        <v>成本中心-信息化业务咨询</v>
      </c>
      <c r="AA387" s="24">
        <f>产品服务物料清单!Q387</f>
        <v>0.06</v>
      </c>
      <c r="AB387" s="83" t="str">
        <f>产品服务物料清单!R387</f>
        <v>其他</v>
      </c>
      <c r="AC387" s="123" t="str">
        <f>产品服务物料清单!S387</f>
        <v>不缴纳印花税</v>
      </c>
    </row>
    <row r="388" spans="1:29" ht="14.1" customHeight="1" x14ac:dyDescent="0.3">
      <c r="A388" s="83" t="str">
        <f>产品服务物料清单!J388</f>
        <v>DDA10321</v>
      </c>
      <c r="B388" s="83" t="str">
        <f>产品服务物料清单!L388</f>
        <v>PC</v>
      </c>
      <c r="C388" s="83">
        <f>产品服务物料清单!M388</f>
        <v>1</v>
      </c>
      <c r="D388" s="83" t="str">
        <f>产品服务物料清单!N388</f>
        <v>与国内销售相关的投标业务服务费用。</v>
      </c>
      <c r="E388" s="123" t="str">
        <f>产品服务物料清单!O388</f>
        <v>A</v>
      </c>
      <c r="F388" s="83" t="str">
        <f>产品服务物料清单!P388</f>
        <v>D0</v>
      </c>
      <c r="G388" s="83" t="str">
        <f>产品服务物料清单!U388</f>
        <v>FW</v>
      </c>
      <c r="H388" s="83">
        <f>产品服务物料清单!V388</f>
        <v>5101069000</v>
      </c>
      <c r="I388" s="83" t="str">
        <f>产品服务物料清单!X388</f>
        <v>×</v>
      </c>
      <c r="J388" s="83" t="str">
        <f>产品服务物料清单!Y388</f>
        <v>×</v>
      </c>
      <c r="K388" s="83" t="str">
        <f>产品服务物料清单!Z388</f>
        <v>×</v>
      </c>
      <c r="L388" s="83" t="str">
        <f>产品服务物料清单!AA388</f>
        <v>×</v>
      </c>
      <c r="M388" s="83">
        <f>产品服务物料清单!AB388</f>
        <v>0</v>
      </c>
      <c r="N388" s="83">
        <f>产品服务物料清单!AC388</f>
        <v>0</v>
      </c>
      <c r="O388" s="83">
        <f>产品服务物料清单!AD388</f>
        <v>0</v>
      </c>
      <c r="P388" s="83">
        <f>产品服务物料清单!AE388</f>
        <v>0</v>
      </c>
      <c r="Q388" s="20" t="str">
        <f>产品服务物料清单!B388</f>
        <v>DD</v>
      </c>
      <c r="R388" s="20" t="str">
        <f>产品服务物料清单!A388</f>
        <v>服务采购合同</v>
      </c>
      <c r="S388" s="20" t="str">
        <f>产品服务物料清单!C388</f>
        <v>A:成本中心类业务</v>
      </c>
      <c r="T388" s="21">
        <f>产品服务物料清单!F388</f>
        <v>10</v>
      </c>
      <c r="U388" s="20" t="str">
        <f>产品服务物料清单!E388</f>
        <v>鉴证咨询服务</v>
      </c>
      <c r="V388" s="22">
        <f>产品服务物料清单!H388</f>
        <v>3</v>
      </c>
      <c r="W388" s="20" t="str">
        <f>产品服务物料清单!G388</f>
        <v>咨询服务</v>
      </c>
      <c r="X388" s="20" t="str">
        <f>产品服务物料清单!I388</f>
        <v>21</v>
      </c>
      <c r="Y388" s="20" t="str">
        <f>产品服务物料清单!AQ388</f>
        <v>E:其他</v>
      </c>
      <c r="Z388" s="20" t="str">
        <f>产品服务物料清单!K388</f>
        <v>成本中心-招投标服务-国内销售业务</v>
      </c>
      <c r="AA388" s="24">
        <f>产品服务物料清单!Q388</f>
        <v>0.06</v>
      </c>
      <c r="AB388" s="83" t="str">
        <f>产品服务物料清单!R388</f>
        <v>其他</v>
      </c>
      <c r="AC388" s="123" t="str">
        <f>产品服务物料清单!S388</f>
        <v>不缴纳印花税</v>
      </c>
    </row>
    <row r="389" spans="1:29" ht="14.1" customHeight="1" x14ac:dyDescent="0.3">
      <c r="A389" s="83" t="str">
        <f>产品服务物料清单!J389</f>
        <v>DDA14101</v>
      </c>
      <c r="B389" s="83" t="str">
        <f>产品服务物料清单!L389</f>
        <v>PC</v>
      </c>
      <c r="C389" s="83">
        <f>产品服务物料清单!M389</f>
        <v>1</v>
      </c>
      <c r="D389" s="83" t="str">
        <f>产品服务物料清单!N389</f>
        <v>指具有专业资质的单位受托对设备进行定期维护保修的业务活动。</v>
      </c>
      <c r="E389" s="123" t="str">
        <f>产品服务物料清单!O389</f>
        <v>A</v>
      </c>
      <c r="F389" s="83" t="str">
        <f>产品服务物料清单!P389</f>
        <v>D0</v>
      </c>
      <c r="G389" s="83" t="str">
        <f>产品服务物料清单!U389</f>
        <v>FW</v>
      </c>
      <c r="H389" s="83">
        <f>产品服务物料清单!V389</f>
        <v>5101019000</v>
      </c>
      <c r="I389" s="83" t="str">
        <f>产品服务物料清单!X389</f>
        <v>×</v>
      </c>
      <c r="J389" s="83" t="str">
        <f>产品服务物料清单!Y389</f>
        <v>×</v>
      </c>
      <c r="K389" s="83" t="str">
        <f>产品服务物料清单!Z389</f>
        <v>×</v>
      </c>
      <c r="L389" s="83" t="str">
        <f>产品服务物料清单!AA389</f>
        <v>×</v>
      </c>
      <c r="M389" s="83">
        <f>产品服务物料清单!AB389</f>
        <v>0</v>
      </c>
      <c r="N389" s="83">
        <f>产品服务物料清单!AC389</f>
        <v>0</v>
      </c>
      <c r="O389" s="83">
        <f>产品服务物料清单!AD389</f>
        <v>0</v>
      </c>
      <c r="P389" s="83">
        <f>产品服务物料清单!AE389</f>
        <v>0</v>
      </c>
      <c r="Q389" s="20" t="str">
        <f>产品服务物料清单!B389</f>
        <v>DD</v>
      </c>
      <c r="R389" s="20" t="str">
        <f>产品服务物料清单!A389</f>
        <v>服务采购合同</v>
      </c>
      <c r="S389" s="20" t="str">
        <f>产品服务物料清单!C389</f>
        <v>A:成本中心类业务</v>
      </c>
      <c r="T389" s="21" t="str">
        <f>产品服务物料清单!F389</f>
        <v>14</v>
      </c>
      <c r="U389" s="20" t="str">
        <f>产品服务物料清单!E389</f>
        <v>其他现代服务</v>
      </c>
      <c r="V389" s="22">
        <f>产品服务物料清单!H389</f>
        <v>1</v>
      </c>
      <c r="W389" s="20" t="str">
        <f>产品服务物料清单!G389</f>
        <v>其他现代服务</v>
      </c>
      <c r="X389" s="20" t="str">
        <f>产品服务物料清单!I389</f>
        <v>01</v>
      </c>
      <c r="Y389" s="20" t="str">
        <f>产品服务物料清单!AQ389</f>
        <v>E:其他</v>
      </c>
      <c r="Z389" s="20" t="str">
        <f>产品服务物料清单!K389</f>
        <v>成本中心-设备维保</v>
      </c>
      <c r="AA389" s="24">
        <f>产品服务物料清单!Q389</f>
        <v>0.06</v>
      </c>
      <c r="AB389" s="83" t="str">
        <f>产品服务物料清单!R389</f>
        <v>其他</v>
      </c>
      <c r="AC389" s="123" t="str">
        <f>产品服务物料清单!S389</f>
        <v>不缴纳印花税</v>
      </c>
    </row>
    <row r="390" spans="1:29" ht="14.1" customHeight="1" x14ac:dyDescent="0.3">
      <c r="A390" s="83" t="str">
        <f>产品服务物料清单!J390</f>
        <v>DBA01013</v>
      </c>
      <c r="B390" s="83" t="str">
        <f>产品服务物料清单!L390</f>
        <v>PC</v>
      </c>
      <c r="C390" s="83">
        <f>产品服务物料清单!M390</f>
        <v>1</v>
      </c>
      <c r="D390" s="83" t="str">
        <f>产品服务物料清单!N390</f>
        <v>防疫专项所需物品。</v>
      </c>
      <c r="E390" s="123" t="str">
        <f>产品服务物料清单!O390</f>
        <v>A</v>
      </c>
      <c r="F390" s="83" t="str">
        <f>产品服务物料清单!P390</f>
        <v>M1</v>
      </c>
      <c r="G390" s="83" t="str">
        <f>产品服务物料清单!U390</f>
        <v>CG</v>
      </c>
      <c r="H390" s="83">
        <f>产品服务物料清单!V390</f>
        <v>5101025000</v>
      </c>
      <c r="I390" s="83" t="str">
        <f>产品服务物料清单!X390</f>
        <v>×</v>
      </c>
      <c r="J390" s="83" t="str">
        <f>产品服务物料清单!Y390</f>
        <v>×</v>
      </c>
      <c r="K390" s="83" t="str">
        <f>产品服务物料清单!Z390</f>
        <v>×</v>
      </c>
      <c r="L390" s="83" t="str">
        <f>产品服务物料清单!AA390</f>
        <v>×</v>
      </c>
      <c r="M390" s="83">
        <f>产品服务物料清单!AB390</f>
        <v>0</v>
      </c>
      <c r="N390" s="83">
        <f>产品服务物料清单!AC390</f>
        <v>0</v>
      </c>
      <c r="O390" s="83">
        <f>产品服务物料清单!AD390</f>
        <v>0</v>
      </c>
      <c r="P390" s="83">
        <f>产品服务物料清单!AE390</f>
        <v>0</v>
      </c>
      <c r="Q390" s="20" t="str">
        <f>产品服务物料清单!B390</f>
        <v>DB</v>
      </c>
      <c r="R390" s="20" t="str">
        <f>产品服务物料清单!A390</f>
        <v>物资采购合同</v>
      </c>
      <c r="S390" s="20" t="str">
        <f>产品服务物料清单!C390</f>
        <v>A:成本中心类业务</v>
      </c>
      <c r="T390" s="21" t="str">
        <f>产品服务物料清单!F390</f>
        <v>01</v>
      </c>
      <c r="U390" s="20" t="str">
        <f>产品服务物料清单!E390</f>
        <v>C类物资采购</v>
      </c>
      <c r="V390" s="22" t="str">
        <f>产品服务物料清单!H390</f>
        <v>0</v>
      </c>
      <c r="W390" s="20">
        <f>产品服务物料清单!G390</f>
        <v>0</v>
      </c>
      <c r="X390" s="20" t="str">
        <f>产品服务物料清单!I390</f>
        <v>13</v>
      </c>
      <c r="Y390" s="20" t="str">
        <f>产品服务物料清单!AQ390</f>
        <v>A:安环质量类</v>
      </c>
      <c r="Z390" s="20" t="str">
        <f>产品服务物料清单!K390</f>
        <v>成本中心-防疫物资</v>
      </c>
      <c r="AA390" s="24">
        <f>产品服务物料清单!Q390</f>
        <v>0.13</v>
      </c>
      <c r="AB390" s="83" t="str">
        <f>产品服务物料清单!R390</f>
        <v>货物、加工修理修配劳务（进）</v>
      </c>
      <c r="AC390" s="123" t="str">
        <f>产品服务物料清单!S390</f>
        <v>采购合同</v>
      </c>
    </row>
    <row r="391" spans="1:29" ht="14.1" customHeight="1" x14ac:dyDescent="0.3">
      <c r="A391" s="83" t="str">
        <f>产品服务物料清单!J391</f>
        <v>DDA00005</v>
      </c>
      <c r="B391" s="83" t="str">
        <f>产品服务物料清单!L391</f>
        <v>PC</v>
      </c>
      <c r="C391" s="83">
        <f>产品服务物料清单!M391</f>
        <v>1</v>
      </c>
      <c r="D391" s="83" t="str">
        <f>产品服务物料清单!N391</f>
        <v>政府等行政事业单位收取的费用。</v>
      </c>
      <c r="E391" s="123" t="str">
        <f>产品服务物料清单!O391</f>
        <v>A</v>
      </c>
      <c r="F391" s="83" t="str">
        <f>产品服务物料清单!P391</f>
        <v>J0</v>
      </c>
      <c r="G391" s="83" t="str">
        <f>产品服务物料清单!U391</f>
        <v>FW</v>
      </c>
      <c r="H391" s="83">
        <f>产品服务物料清单!V391</f>
        <v>5101059000</v>
      </c>
      <c r="I391" s="83" t="str">
        <f>产品服务物料清单!X391</f>
        <v>×</v>
      </c>
      <c r="J391" s="83" t="str">
        <f>产品服务物料清单!Y391</f>
        <v>×</v>
      </c>
      <c r="K391" s="83" t="str">
        <f>产品服务物料清单!Z391</f>
        <v>×</v>
      </c>
      <c r="L391" s="83" t="str">
        <f>产品服务物料清单!AA391</f>
        <v>×</v>
      </c>
      <c r="M391" s="83">
        <f>产品服务物料清单!AB391</f>
        <v>0</v>
      </c>
      <c r="N391" s="83">
        <f>产品服务物料清单!AC391</f>
        <v>0</v>
      </c>
      <c r="O391" s="83">
        <f>产品服务物料清单!AD391</f>
        <v>0</v>
      </c>
      <c r="P391" s="83">
        <f>产品服务物料清单!AE391</f>
        <v>0</v>
      </c>
      <c r="Q391" s="20" t="str">
        <f>产品服务物料清单!B391</f>
        <v>DD</v>
      </c>
      <c r="R391" s="20" t="str">
        <f>产品服务物料清单!A391</f>
        <v>服务采购合同</v>
      </c>
      <c r="S391" s="20" t="str">
        <f>产品服务物料清单!C391</f>
        <v>A:成本中心类业务</v>
      </c>
      <c r="T391" s="21" t="str">
        <f>产品服务物料清单!F391</f>
        <v>00</v>
      </c>
      <c r="U391" s="20" t="str">
        <f>产品服务物料清单!E391</f>
        <v>增值税不相关服务</v>
      </c>
      <c r="V391" s="22" t="str">
        <f>产品服务物料清单!H391</f>
        <v>0</v>
      </c>
      <c r="W391" s="20">
        <f>产品服务物料清单!G391</f>
        <v>0</v>
      </c>
      <c r="X391" s="20" t="str">
        <f>产品服务物料清单!I391</f>
        <v>05</v>
      </c>
      <c r="Y391" s="20" t="str">
        <f>产品服务物料清单!AQ391</f>
        <v>E:其他</v>
      </c>
      <c r="Z391" s="20" t="str">
        <f>产品服务物料清单!K391</f>
        <v>成本中心-行政事业性收费</v>
      </c>
      <c r="AA391" s="24">
        <f>产品服务物料清单!Q391</f>
        <v>0</v>
      </c>
      <c r="AB391" s="83" t="str">
        <f>产品服务物料清单!R391</f>
        <v>进项税</v>
      </c>
      <c r="AC391" s="123" t="str">
        <f>产品服务物料清单!S391</f>
        <v>不缴纳印花税</v>
      </c>
    </row>
    <row r="392" spans="1:29" ht="14.1" customHeight="1" x14ac:dyDescent="0.3">
      <c r="A392" s="83" t="str">
        <f>产品服务物料清单!J392</f>
        <v>DDJ01201</v>
      </c>
      <c r="B392" s="83" t="str">
        <f>产品服务物料清单!L392</f>
        <v>PC</v>
      </c>
      <c r="C392" s="83">
        <f>产品服务物料清单!M392</f>
        <v>1</v>
      </c>
      <c r="D392" s="83" t="str">
        <f>产品服务物料清单!N392</f>
        <v>指售后维修，需要通过海运等航线运送生产材料的业务。</v>
      </c>
      <c r="E392" s="123" t="str">
        <f>产品服务物料清单!O392</f>
        <v>J</v>
      </c>
      <c r="F392" s="83" t="str">
        <f>产品服务物料清单!P392</f>
        <v>N1</v>
      </c>
      <c r="G392" s="83" t="str">
        <f>产品服务物料清单!U392</f>
        <v>YS</v>
      </c>
      <c r="H392" s="83" t="str">
        <f>产品服务物料清单!V392</f>
        <v>5101015000</v>
      </c>
      <c r="I392" s="83" t="str">
        <f>产品服务物料清单!X392</f>
        <v>×</v>
      </c>
      <c r="J392" s="83" t="str">
        <f>产品服务物料清单!Y392</f>
        <v>×</v>
      </c>
      <c r="K392" s="83" t="str">
        <f>产品服务物料清单!Z392</f>
        <v>×</v>
      </c>
      <c r="L392" s="83" t="str">
        <f>产品服务物料清单!AA392</f>
        <v>×</v>
      </c>
      <c r="M392" s="83" t="str">
        <f>产品服务物料清单!AB392</f>
        <v>备注栏内容：应将起运地、到达地、车种车号以及运输货物信息等内容填写在发票备注栏中</v>
      </c>
      <c r="N392" s="83">
        <f>产品服务物料清单!AC392</f>
        <v>0</v>
      </c>
      <c r="O392" s="83">
        <f>产品服务物料清单!AD392</f>
        <v>0</v>
      </c>
      <c r="P392" s="83">
        <f>产品服务物料清单!AE392</f>
        <v>0</v>
      </c>
      <c r="Q392" s="20" t="str">
        <f>产品服务物料清单!B392</f>
        <v>DD</v>
      </c>
      <c r="R392" s="20" t="str">
        <f>产品服务物料清单!A392</f>
        <v>服务采购合同</v>
      </c>
      <c r="S392" s="20" t="str">
        <f>产品服务物料清单!C392</f>
        <v>J:售后类业务（ZC01)</v>
      </c>
      <c r="T392" s="21" t="str">
        <f>产品服务物料清单!F392</f>
        <v>01</v>
      </c>
      <c r="U392" s="20" t="str">
        <f>产品服务物料清单!E392</f>
        <v>交通运输服务</v>
      </c>
      <c r="V392" s="22">
        <f>产品服务物料清单!H392</f>
        <v>2</v>
      </c>
      <c r="W392" s="20" t="str">
        <f>产品服务物料清单!G392</f>
        <v>航空运输服务</v>
      </c>
      <c r="X392" s="20" t="str">
        <f>产品服务物料清单!I392</f>
        <v>01</v>
      </c>
      <c r="Y392" s="20" t="str">
        <f>产品服务物料清单!AQ392</f>
        <v>E:其他</v>
      </c>
      <c r="Z392" s="20" t="str">
        <f>产品服务物料清单!K392</f>
        <v>售后订单-水路运输-生产材料</v>
      </c>
      <c r="AA392" s="24">
        <f>产品服务物料清单!Q392</f>
        <v>0.09</v>
      </c>
      <c r="AB392" s="83" t="str">
        <f>产品服务物料清单!R392</f>
        <v>运输服务（进）</v>
      </c>
      <c r="AC392" s="123" t="str">
        <f>产品服务物料清单!S392</f>
        <v>货物运输合同</v>
      </c>
    </row>
    <row r="393" spans="1:29" ht="14.1" customHeight="1" x14ac:dyDescent="0.3">
      <c r="A393" s="83" t="str">
        <f>产品服务物料清单!J393</f>
        <v>DG03</v>
      </c>
      <c r="B393" s="83" t="str">
        <f>产品服务物料清单!L393</f>
        <v>PC</v>
      </c>
      <c r="C393" s="83">
        <f>产品服务物料清单!M393</f>
        <v>2</v>
      </c>
      <c r="D393" s="83">
        <f>产品服务物料清单!N393</f>
        <v>0</v>
      </c>
      <c r="E393" s="83">
        <f>产品服务物料清单!O393</f>
        <v>0</v>
      </c>
      <c r="F393" s="83">
        <f>产品服务物料清单!P393</f>
        <v>0</v>
      </c>
      <c r="G393" s="83" t="str">
        <f>产品服务物料清单!U393</f>
        <v>FW</v>
      </c>
      <c r="H393" s="83">
        <f>产品服务物料清单!V393</f>
        <v>0</v>
      </c>
      <c r="I393" s="83">
        <f>产品服务物料清单!X393</f>
        <v>0</v>
      </c>
      <c r="J393" s="83">
        <f>产品服务物料清单!Y393</f>
        <v>0</v>
      </c>
      <c r="K393" s="83">
        <f>产品服务物料清单!Z393</f>
        <v>0</v>
      </c>
      <c r="L393" s="83">
        <f>产品服务物料清单!AA393</f>
        <v>0</v>
      </c>
      <c r="M393" s="83">
        <f>产品服务物料清单!AB393</f>
        <v>0</v>
      </c>
      <c r="N393" s="83">
        <f>产品服务物料清单!AC393</f>
        <v>0</v>
      </c>
      <c r="O393" s="83">
        <f>产品服务物料清单!AD393</f>
        <v>0</v>
      </c>
      <c r="P393" s="83">
        <f>产品服务物料清单!AE393</f>
        <v>0</v>
      </c>
      <c r="Q393" s="20" t="str">
        <f>产品服务物料清单!B393</f>
        <v>DG</v>
      </c>
      <c r="R393" s="20" t="str">
        <f>产品服务物料清单!A393</f>
        <v>融资业务</v>
      </c>
      <c r="S393" s="20">
        <f>产品服务物料清单!C393</f>
        <v>0</v>
      </c>
      <c r="T393" s="21">
        <f>产品服务物料清单!F393</f>
        <v>0</v>
      </c>
      <c r="U393" s="20">
        <f>产品服务物料清单!E393</f>
        <v>0</v>
      </c>
      <c r="V393" s="22">
        <f>产品服务物料清单!H393</f>
        <v>0</v>
      </c>
      <c r="W393" s="20">
        <f>产品服务物料清单!G393</f>
        <v>0</v>
      </c>
      <c r="X393" s="20">
        <f>产品服务物料清单!I393</f>
        <v>0</v>
      </c>
      <c r="Y393" s="20" t="str">
        <f>产品服务物料清单!AQ393</f>
        <v>E:其他</v>
      </c>
      <c r="Z393" s="20" t="str">
        <f>产品服务物料清单!K393</f>
        <v>融资业务-授信</v>
      </c>
      <c r="AA393" s="24">
        <f>产品服务物料清单!Q393</f>
        <v>0</v>
      </c>
      <c r="AB393" s="83">
        <f>产品服务物料清单!R393</f>
        <v>0</v>
      </c>
      <c r="AC393" s="123" t="str">
        <f>产品服务物料清单!S393</f>
        <v>不缴纳印花税</v>
      </c>
    </row>
    <row r="394" spans="1:29" ht="14.1" customHeight="1" x14ac:dyDescent="0.3">
      <c r="A394" s="83" t="str">
        <f>产品服务物料清单!J394</f>
        <v>DG04</v>
      </c>
      <c r="B394" s="83" t="str">
        <f>产品服务物料清单!L394</f>
        <v>PC</v>
      </c>
      <c r="C394" s="83">
        <f>产品服务物料清单!M394</f>
        <v>2</v>
      </c>
      <c r="D394" s="83">
        <f>产品服务物料清单!N394</f>
        <v>0</v>
      </c>
      <c r="E394" s="83">
        <f>产品服务物料清单!O394</f>
        <v>0</v>
      </c>
      <c r="F394" s="83">
        <f>产品服务物料清单!P394</f>
        <v>0</v>
      </c>
      <c r="G394" s="83" t="str">
        <f>产品服务物料清单!U394</f>
        <v>FW</v>
      </c>
      <c r="H394" s="83">
        <f>产品服务物料清单!V394</f>
        <v>0</v>
      </c>
      <c r="I394" s="83">
        <f>产品服务物料清单!X394</f>
        <v>0</v>
      </c>
      <c r="J394" s="83">
        <f>产品服务物料清单!Y394</f>
        <v>0</v>
      </c>
      <c r="K394" s="83">
        <f>产品服务物料清单!Z394</f>
        <v>0</v>
      </c>
      <c r="L394" s="83">
        <f>产品服务物料清单!AA394</f>
        <v>0</v>
      </c>
      <c r="M394" s="83">
        <f>产品服务物料清单!AB394</f>
        <v>0</v>
      </c>
      <c r="N394" s="83">
        <f>产品服务物料清单!AC394</f>
        <v>0</v>
      </c>
      <c r="O394" s="83">
        <f>产品服务物料清单!AD394</f>
        <v>0</v>
      </c>
      <c r="P394" s="83">
        <f>产品服务物料清单!AE394</f>
        <v>0</v>
      </c>
      <c r="Q394" s="20" t="str">
        <f>产品服务物料清单!B394</f>
        <v>DG</v>
      </c>
      <c r="R394" s="20" t="str">
        <f>产品服务物料清单!A394</f>
        <v>融资业务</v>
      </c>
      <c r="S394" s="20">
        <f>产品服务物料清单!C394</f>
        <v>0</v>
      </c>
      <c r="T394" s="21">
        <f>产品服务物料清单!F394</f>
        <v>0</v>
      </c>
      <c r="U394" s="20">
        <f>产品服务物料清单!E394</f>
        <v>0</v>
      </c>
      <c r="V394" s="22">
        <f>产品服务物料清单!H394</f>
        <v>0</v>
      </c>
      <c r="W394" s="20">
        <f>产品服务物料清单!G394</f>
        <v>0</v>
      </c>
      <c r="X394" s="20">
        <f>产品服务物料清单!I394</f>
        <v>0</v>
      </c>
      <c r="Y394" s="20" t="str">
        <f>产品服务物料清单!AQ394</f>
        <v>E:其他</v>
      </c>
      <c r="Z394" s="20" t="str">
        <f>产品服务物料清单!K394</f>
        <v>融资业务-担保</v>
      </c>
      <c r="AA394" s="24">
        <f>产品服务物料清单!Q394</f>
        <v>0</v>
      </c>
      <c r="AB394" s="83">
        <f>产品服务物料清单!R394</f>
        <v>0</v>
      </c>
      <c r="AC394" s="123" t="str">
        <f>产品服务物料清单!S394</f>
        <v>不缴纳印花税</v>
      </c>
    </row>
    <row r="395" spans="1:29" ht="14.1" customHeight="1" x14ac:dyDescent="0.3">
      <c r="A395" s="83" t="str">
        <f>产品服务物料清单!J395</f>
        <v>DDE01101</v>
      </c>
      <c r="B395" s="83" t="str">
        <f>产品服务物料清单!L395</f>
        <v>PC</v>
      </c>
      <c r="C395" s="83">
        <f>产品服务物料清单!M395</f>
        <v>1</v>
      </c>
      <c r="D395" s="83" t="str">
        <f>产品服务物料清单!N395</f>
        <v>固废、危废等处理发生的运输费</v>
      </c>
      <c r="E395" s="123" t="str">
        <f>产品服务物料清单!O395</f>
        <v>E</v>
      </c>
      <c r="F395" s="83" t="str">
        <f>产品服务物料清单!P395</f>
        <v>N1</v>
      </c>
      <c r="G395" s="83" t="str">
        <f>产品服务物料清单!U395</f>
        <v>YS</v>
      </c>
      <c r="H395" s="83">
        <f>产品服务物料清单!V395</f>
        <v>5101015000</v>
      </c>
      <c r="I395" s="83" t="str">
        <f>产品服务物料清单!X395</f>
        <v>×</v>
      </c>
      <c r="J395" s="83" t="str">
        <f>产品服务物料清单!Y395</f>
        <v>×</v>
      </c>
      <c r="K395" s="83" t="str">
        <f>产品服务物料清单!Z395</f>
        <v>×</v>
      </c>
      <c r="L395" s="83" t="str">
        <f>产品服务物料清单!AA395</f>
        <v>×</v>
      </c>
      <c r="M395" s="83" t="str">
        <f>产品服务物料清单!AB395</f>
        <v>备注栏内容：应将起运地、到达地、车种车号以及运输货物信息等内容填写在发票备注栏中</v>
      </c>
      <c r="N395" s="83">
        <f>产品服务物料清单!AC395</f>
        <v>0</v>
      </c>
      <c r="O395" s="83" t="str">
        <f>产品服务物料清单!AD395</f>
        <v>环保-其他</v>
      </c>
      <c r="P395" s="83">
        <f>产品服务物料清单!AE395</f>
        <v>0</v>
      </c>
      <c r="Q395" s="20" t="str">
        <f>产品服务物料清单!B395</f>
        <v>DD</v>
      </c>
      <c r="R395" s="20" t="str">
        <f>产品服务物料清单!A395</f>
        <v>服务采购合同</v>
      </c>
      <c r="S395" s="20" t="str">
        <f>产品服务物料清单!C395</f>
        <v>E:环保与恢复类业务</v>
      </c>
      <c r="T395" s="21" t="str">
        <f>产品服务物料清单!F395</f>
        <v>01</v>
      </c>
      <c r="U395" s="20" t="str">
        <f>产品服务物料清单!E395</f>
        <v>交通运输服务</v>
      </c>
      <c r="V395" s="22">
        <f>产品服务物料清单!H395</f>
        <v>1</v>
      </c>
      <c r="W395" s="20" t="str">
        <f>产品服务物料清单!G395</f>
        <v>陆路运输服务</v>
      </c>
      <c r="X395" s="20" t="str">
        <f>产品服务物料清单!I395</f>
        <v>01</v>
      </c>
      <c r="Y395" s="20" t="str">
        <f>产品服务物料清单!AQ395</f>
        <v>A:安环质量类</v>
      </c>
      <c r="Z395" s="20" t="str">
        <f>产品服务物料清单!K395</f>
        <v>环保与恢复-运输服务</v>
      </c>
      <c r="AA395" s="24">
        <f>产品服务物料清单!Q395</f>
        <v>0.09</v>
      </c>
      <c r="AB395" s="83" t="str">
        <f>产品服务物料清单!R395</f>
        <v>运输服务（进）</v>
      </c>
      <c r="AC395" s="83" t="str">
        <f>产品服务物料清单!S395</f>
        <v>货物运输合同</v>
      </c>
    </row>
    <row r="396" spans="1:29" ht="14.1" customHeight="1" x14ac:dyDescent="0.3">
      <c r="A396" s="83" t="str">
        <f>产品服务物料清单!J396</f>
        <v>DDA09114</v>
      </c>
      <c r="B396" s="83" t="str">
        <f>产品服务物料清单!L396</f>
        <v>PC</v>
      </c>
      <c r="C396" s="83">
        <f>产品服务物料清单!M396</f>
        <v>1</v>
      </c>
      <c r="D396" s="83" t="str">
        <f>产品服务物料清单!N396</f>
        <v>指公司产品商标设计服务。</v>
      </c>
      <c r="E396" s="123" t="str">
        <f>产品服务物料清单!O396</f>
        <v>A</v>
      </c>
      <c r="F396" s="83" t="str">
        <f>产品服务物料清单!P396</f>
        <v>D0</v>
      </c>
      <c r="G396" s="83" t="str">
        <f>产品服务物料清单!U396</f>
        <v>FW</v>
      </c>
      <c r="H396" s="123" t="str">
        <f>产品服务物料清单!V396</f>
        <v>5101011000</v>
      </c>
      <c r="I396" s="83" t="str">
        <f>产品服务物料清单!X396</f>
        <v>×</v>
      </c>
      <c r="J396" s="83" t="str">
        <f>产品服务物料清单!Y396</f>
        <v>×</v>
      </c>
      <c r="K396" s="83" t="str">
        <f>产品服务物料清单!Z396</f>
        <v>×</v>
      </c>
      <c r="L396" s="83" t="str">
        <f>产品服务物料清单!AA396</f>
        <v>×</v>
      </c>
      <c r="M396" s="83">
        <f>产品服务物料清单!AB396</f>
        <v>0</v>
      </c>
      <c r="N396" s="83">
        <f>产品服务物料清单!AC396</f>
        <v>0</v>
      </c>
      <c r="O396" s="83">
        <f>产品服务物料清单!AD396</f>
        <v>0</v>
      </c>
      <c r="P396" s="83">
        <f>产品服务物料清单!AE396</f>
        <v>0</v>
      </c>
      <c r="Q396" s="20" t="str">
        <f>产品服务物料清单!B396</f>
        <v>DD</v>
      </c>
      <c r="R396" s="20" t="str">
        <f>产品服务物料清单!A396</f>
        <v>服务采购合同</v>
      </c>
      <c r="S396" s="20" t="str">
        <f>产品服务物料清单!C396</f>
        <v>A:成本中心类业务</v>
      </c>
      <c r="T396" s="21" t="str">
        <f>产品服务物料清单!F396</f>
        <v>09</v>
      </c>
      <c r="U396" s="20" t="str">
        <f>产品服务物料清单!E396</f>
        <v>文化创意服务</v>
      </c>
      <c r="V396" s="22">
        <f>产品服务物料清单!H396</f>
        <v>1</v>
      </c>
      <c r="W396" s="20" t="str">
        <f>产品服务物料清单!G396</f>
        <v>设计服务</v>
      </c>
      <c r="X396" s="20" t="str">
        <f>产品服务物料清单!I396</f>
        <v>14</v>
      </c>
      <c r="Y396" s="20" t="str">
        <f>产品服务物料清单!AQ396</f>
        <v>E:其他</v>
      </c>
      <c r="Z396" s="20" t="str">
        <f>产品服务物料清单!K396</f>
        <v>成本中心-商标设计</v>
      </c>
      <c r="AA396" s="24">
        <f>产品服务物料清单!Q396</f>
        <v>0.06</v>
      </c>
      <c r="AB396" s="83" t="str">
        <f>产品服务物料清单!R396</f>
        <v>其他</v>
      </c>
      <c r="AC396" s="123" t="str">
        <f>产品服务物料清单!S396</f>
        <v>不缴纳印花税</v>
      </c>
    </row>
    <row r="397" spans="1:29" ht="14.1" customHeight="1" x14ac:dyDescent="0.3">
      <c r="A397" s="83" t="str">
        <f>产品服务物料清单!J397</f>
        <v>DDA10322</v>
      </c>
      <c r="B397" s="83" t="str">
        <f>产品服务物料清单!L397</f>
        <v>PC</v>
      </c>
      <c r="C397" s="83">
        <f>产品服务物料清单!M397</f>
        <v>1</v>
      </c>
      <c r="D397" s="83" t="str">
        <f>产品服务物料清单!N397</f>
        <v>与研发项目不相关业务的翻译服务</v>
      </c>
      <c r="E397" s="123" t="str">
        <f>产品服务物料清单!O397</f>
        <v>A</v>
      </c>
      <c r="F397" s="83" t="str">
        <f>产品服务物料清单!P397</f>
        <v>D0</v>
      </c>
      <c r="G397" s="83" t="str">
        <f>产品服务物料清单!U397</f>
        <v>FW</v>
      </c>
      <c r="H397" s="83" t="str">
        <f>产品服务物料清单!V397</f>
        <v>5101011000</v>
      </c>
      <c r="I397" s="83" t="str">
        <f>产品服务物料清单!X397</f>
        <v>×</v>
      </c>
      <c r="J397" s="83" t="str">
        <f>产品服务物料清单!Y397</f>
        <v>×</v>
      </c>
      <c r="K397" s="83" t="str">
        <f>产品服务物料清单!Z397</f>
        <v>×</v>
      </c>
      <c r="L397" s="83" t="str">
        <f>产品服务物料清单!AA397</f>
        <v>×</v>
      </c>
      <c r="M397" s="83">
        <f>产品服务物料清单!AB397</f>
        <v>0</v>
      </c>
      <c r="N397" s="83">
        <f>产品服务物料清单!AC397</f>
        <v>0</v>
      </c>
      <c r="O397" s="83">
        <f>产品服务物料清单!AD397</f>
        <v>0</v>
      </c>
      <c r="P397" s="83">
        <f>产品服务物料清单!AE397</f>
        <v>0</v>
      </c>
      <c r="Q397" s="20" t="str">
        <f>产品服务物料清单!B397</f>
        <v>DD</v>
      </c>
      <c r="R397" s="20" t="str">
        <f>产品服务物料清单!A397</f>
        <v>服务采购合同</v>
      </c>
      <c r="S397" s="20" t="str">
        <f>产品服务物料清单!C397</f>
        <v>A:成本中心类业务</v>
      </c>
      <c r="T397" s="21">
        <f>产品服务物料清单!F397</f>
        <v>10</v>
      </c>
      <c r="U397" s="20" t="str">
        <f>产品服务物料清单!E397</f>
        <v>鉴证咨询服务</v>
      </c>
      <c r="V397" s="22">
        <f>产品服务物料清单!H397</f>
        <v>3</v>
      </c>
      <c r="W397" s="20" t="str">
        <f>产品服务物料清单!G397</f>
        <v>咨询服务</v>
      </c>
      <c r="X397" s="20" t="str">
        <f>产品服务物料清单!I397</f>
        <v>22</v>
      </c>
      <c r="Y397" s="20" t="str">
        <f>产品服务物料清单!AQ397</f>
        <v>E:其他</v>
      </c>
      <c r="Z397" s="20" t="str">
        <f>产品服务物料清单!K397</f>
        <v>成本中心-翻译(研发)</v>
      </c>
      <c r="AA397" s="24">
        <f>产品服务物料清单!Q397</f>
        <v>0.06</v>
      </c>
      <c r="AB397" s="83" t="str">
        <f>产品服务物料清单!R397</f>
        <v>其他</v>
      </c>
      <c r="AC397" s="123" t="str">
        <f>产品服务物料清单!S397</f>
        <v>不缴纳印花税</v>
      </c>
    </row>
    <row r="398" spans="1:29" ht="14.1" customHeight="1" x14ac:dyDescent="0.3">
      <c r="A398" s="83" t="str">
        <f>产品服务物料清单!J398</f>
        <v>DDB09115</v>
      </c>
      <c r="B398" s="83" t="str">
        <f>产品服务物料清单!L398</f>
        <v>PC</v>
      </c>
      <c r="C398" s="83">
        <f>产品服务物料清单!M398</f>
        <v>1</v>
      </c>
      <c r="D398" s="83" t="str">
        <f>产品服务物料清单!N398</f>
        <v>指把计划、规划、设想通过文字、图画、视觉等形式传递出来的业务活动。此处特指工会用印刷、影印服务。</v>
      </c>
      <c r="E398" s="123" t="str">
        <f>产品服务物料清单!O398</f>
        <v>B</v>
      </c>
      <c r="F398" s="83" t="str">
        <f>产品服务物料清单!P398</f>
        <v>D0</v>
      </c>
      <c r="G398" s="83" t="str">
        <f>产品服务物料清单!U398</f>
        <v>FW</v>
      </c>
      <c r="H398" s="123" t="str">
        <f>产品服务物料清单!V398</f>
        <v>2211070200</v>
      </c>
      <c r="I398" s="83" t="str">
        <f>产品服务物料清单!X398</f>
        <v>×</v>
      </c>
      <c r="J398" s="83" t="str">
        <f>产品服务物料清单!Y398</f>
        <v>×</v>
      </c>
      <c r="K398" s="83" t="str">
        <f>产品服务物料清单!Z398</f>
        <v>×</v>
      </c>
      <c r="L398" s="83" t="str">
        <f>产品服务物料清单!AA398</f>
        <v>×</v>
      </c>
      <c r="M398" s="83">
        <f>产品服务物料清单!AB398</f>
        <v>0</v>
      </c>
      <c r="N398" s="83">
        <f>产品服务物料清单!AC398</f>
        <v>0</v>
      </c>
      <c r="O398" s="83">
        <f>产品服务物料清单!AD398</f>
        <v>0</v>
      </c>
      <c r="P398" s="83">
        <f>产品服务物料清单!AE398</f>
        <v>0</v>
      </c>
      <c r="Q398" s="20" t="str">
        <f>产品服务物料清单!B398</f>
        <v>DD</v>
      </c>
      <c r="R398" s="20" t="str">
        <f>产品服务物料清单!A398</f>
        <v>服务采购合同</v>
      </c>
      <c r="S398" s="20" t="str">
        <f>产品服务物料清单!C398</f>
        <v>B:党工团类业务</v>
      </c>
      <c r="T398" s="21" t="str">
        <f>产品服务物料清单!F398</f>
        <v>09</v>
      </c>
      <c r="U398" s="20" t="str">
        <f>产品服务物料清单!E398</f>
        <v>文化创意服务</v>
      </c>
      <c r="V398" s="22">
        <f>产品服务物料清单!H398</f>
        <v>1</v>
      </c>
      <c r="W398" s="20" t="str">
        <f>产品服务物料清单!G398</f>
        <v>设计服务</v>
      </c>
      <c r="X398" s="20" t="str">
        <f>产品服务物料清单!I398</f>
        <v>15</v>
      </c>
      <c r="Y398" s="20" t="str">
        <f>产品服务物料清单!AQ398</f>
        <v>D:党工团办综合</v>
      </c>
      <c r="Z398" s="20" t="str">
        <f>产品服务物料清单!K398</f>
        <v>工会活动-文印、影视</v>
      </c>
      <c r="AA398" s="24">
        <f>产品服务物料清单!Q398</f>
        <v>0.06</v>
      </c>
      <c r="AB398" s="83" t="str">
        <f>产品服务物料清单!R398</f>
        <v>其他</v>
      </c>
      <c r="AC398" s="123" t="str">
        <f>产品服务物料清单!S398</f>
        <v>不缴纳印花税</v>
      </c>
    </row>
    <row r="399" spans="1:29" ht="14.1" customHeight="1" x14ac:dyDescent="0.3">
      <c r="A399" s="83" t="str">
        <f>产品服务物料清单!J399</f>
        <v>DDA03213</v>
      </c>
      <c r="B399" s="83" t="str">
        <f>产品服务物料清单!L399</f>
        <v>PC</v>
      </c>
      <c r="C399" s="83">
        <f>产品服务物料清单!M399</f>
        <v>1</v>
      </c>
      <c r="D399" s="83" t="str">
        <f>产品服务物料清单!N399</f>
        <v>邯郸公司工程技术中心涉及实验业务的设备租赁业务。</v>
      </c>
      <c r="E399" s="123" t="str">
        <f>产品服务物料清单!O399</f>
        <v>A</v>
      </c>
      <c r="F399" s="83" t="str">
        <f>产品服务物料清单!P399</f>
        <v>M3</v>
      </c>
      <c r="G399" s="83" t="str">
        <f>产品服务物料清单!U399</f>
        <v>ZL</v>
      </c>
      <c r="H399" s="123">
        <f>产品服务物料清单!V399</f>
        <v>5101043000</v>
      </c>
      <c r="I399" s="83" t="str">
        <f>产品服务物料清单!X399</f>
        <v>×</v>
      </c>
      <c r="J399" s="83" t="str">
        <f>产品服务物料清单!Y399</f>
        <v>×</v>
      </c>
      <c r="K399" s="83" t="str">
        <f>产品服务物料清单!Z399</f>
        <v>×</v>
      </c>
      <c r="L399" s="83" t="str">
        <f>产品服务物料清单!AA399</f>
        <v>×</v>
      </c>
      <c r="M399" s="83">
        <f>产品服务物料清单!AB399</f>
        <v>0</v>
      </c>
      <c r="N399" s="83">
        <f>产品服务物料清单!AC399</f>
        <v>0</v>
      </c>
      <c r="O399" s="83">
        <f>产品服务物料清单!AD399</f>
        <v>0</v>
      </c>
      <c r="P399" s="83">
        <f>产品服务物料清单!AE399</f>
        <v>0</v>
      </c>
      <c r="Q399" s="20" t="str">
        <f>产品服务物料清单!B399</f>
        <v>DD</v>
      </c>
      <c r="R399" s="20" t="str">
        <f>产品服务物料清单!A399</f>
        <v>服务采购合同</v>
      </c>
      <c r="S399" s="20" t="str">
        <f>产品服务物料清单!C399</f>
        <v>A:成本中心类业务</v>
      </c>
      <c r="T399" s="21" t="str">
        <f>产品服务物料清单!F399</f>
        <v>03</v>
      </c>
      <c r="U399" s="20" t="str">
        <f>产品服务物料清单!E399</f>
        <v>租赁服务</v>
      </c>
      <c r="V399" s="22">
        <f>产品服务物料清单!H399</f>
        <v>2</v>
      </c>
      <c r="W399" s="20" t="str">
        <f>产品服务物料清单!G399</f>
        <v>经营租赁服务</v>
      </c>
      <c r="X399" s="20" t="str">
        <f>产品服务物料清单!I399</f>
        <v>13</v>
      </c>
      <c r="Y399" s="20" t="str">
        <f>产品服务物料清单!AQ399</f>
        <v>E:其他</v>
      </c>
      <c r="Z399" s="20" t="str">
        <f>产品服务物料清单!K399</f>
        <v>成本中心-动产租赁-实验设备</v>
      </c>
      <c r="AA399" s="24">
        <f>产品服务物料清单!Q399</f>
        <v>0.13</v>
      </c>
      <c r="AB399" s="83" t="str">
        <f>产品服务物料清单!R399</f>
        <v>有形动产租赁（进）</v>
      </c>
      <c r="AC399" s="123" t="str">
        <f>产品服务物料清单!S399</f>
        <v>财产租赁合同</v>
      </c>
    </row>
    <row r="400" spans="1:29" ht="14.1" customHeight="1" x14ac:dyDescent="0.3">
      <c r="A400" s="83" t="str">
        <f>产品服务物料清单!J400</f>
        <v>DDA08102</v>
      </c>
      <c r="B400" s="83" t="str">
        <f>产品服务物料清单!L400</f>
        <v>PC</v>
      </c>
      <c r="C400" s="83">
        <f>产品服务物料清单!M400</f>
        <v>1</v>
      </c>
      <c r="D400" s="83" t="str">
        <f>产品服务物料清单!N400</f>
        <v>指研发管理部购买外部软件使用权、软件运维服务等业务。</v>
      </c>
      <c r="E400" s="123" t="str">
        <f>产品服务物料清单!O400</f>
        <v>A</v>
      </c>
      <c r="F400" s="83" t="str">
        <f>产品服务物料清单!P400</f>
        <v>D0</v>
      </c>
      <c r="G400" s="83" t="str">
        <f>产品服务物料清单!U400</f>
        <v>JS</v>
      </c>
      <c r="H400" s="123">
        <f>产品服务物料清单!V400</f>
        <v>5101011000</v>
      </c>
      <c r="I400" s="83" t="str">
        <f>产品服务物料清单!X400</f>
        <v>×</v>
      </c>
      <c r="J400" s="83" t="str">
        <f>产品服务物料清单!Y400</f>
        <v>×</v>
      </c>
      <c r="K400" s="83" t="str">
        <f>产品服务物料清单!Z400</f>
        <v>×</v>
      </c>
      <c r="L400" s="83" t="str">
        <f>产品服务物料清单!AA400</f>
        <v>×</v>
      </c>
      <c r="M400" s="83">
        <f>产品服务物料清单!AB400</f>
        <v>0</v>
      </c>
      <c r="N400" s="83">
        <f>产品服务物料清单!AC400</f>
        <v>0</v>
      </c>
      <c r="O400" s="83">
        <f>产品服务物料清单!AD400</f>
        <v>0</v>
      </c>
      <c r="P400" s="83">
        <f>产品服务物料清单!AE400</f>
        <v>0</v>
      </c>
      <c r="Q400" s="20" t="str">
        <f>产品服务物料清单!B400</f>
        <v>DD</v>
      </c>
      <c r="R400" s="20" t="str">
        <f>产品服务物料清单!A400</f>
        <v>服务采购合同</v>
      </c>
      <c r="S400" s="20" t="str">
        <f>产品服务物料清单!C400</f>
        <v>A:成本中心类业务</v>
      </c>
      <c r="T400" s="21" t="str">
        <f>产品服务物料清单!F400</f>
        <v>08</v>
      </c>
      <c r="U400" s="20" t="str">
        <f>产品服务物料清单!E400</f>
        <v>信息技术服务</v>
      </c>
      <c r="V400" s="22">
        <f>产品服务物料清单!H400</f>
        <v>1</v>
      </c>
      <c r="W400" s="20" t="str">
        <f>产品服务物料清单!G400</f>
        <v>软件服务</v>
      </c>
      <c r="X400" s="20" t="str">
        <f>产品服务物料清单!I400</f>
        <v>02</v>
      </c>
      <c r="Y400" s="20" t="str">
        <f>产品服务物料清单!AQ400</f>
        <v>E:其他</v>
      </c>
      <c r="Z400" s="20" t="str">
        <f>产品服务物料清单!K400</f>
        <v>成本中心-软件使用费-研发管理部</v>
      </c>
      <c r="AA400" s="24">
        <f>产品服务物料清单!Q400</f>
        <v>0.06</v>
      </c>
      <c r="AB400" s="83" t="str">
        <f>产品服务物料清单!R400</f>
        <v>其他</v>
      </c>
      <c r="AC400" s="123" t="str">
        <f>产品服务物料清单!S400</f>
        <v>技术合同</v>
      </c>
    </row>
    <row r="401" spans="1:29" ht="14.1" customHeight="1" x14ac:dyDescent="0.3">
      <c r="A401" s="83" t="str">
        <f>产品服务物料清单!J401</f>
        <v>DDA08403</v>
      </c>
      <c r="B401" s="83" t="str">
        <f>产品服务物料清单!L401</f>
        <v>PC</v>
      </c>
      <c r="C401" s="83">
        <f>产品服务物料清单!M401</f>
        <v>1</v>
      </c>
      <c r="D401" s="83" t="str">
        <f>产品服务物料清单!N401</f>
        <v>指计划采购部购买专用于采购的信息服务业务。</v>
      </c>
      <c r="E401" s="123" t="str">
        <f>产品服务物料清单!O401</f>
        <v>A</v>
      </c>
      <c r="F401" s="83" t="str">
        <f>产品服务物料清单!P401</f>
        <v>D0</v>
      </c>
      <c r="G401" s="83" t="str">
        <f>产品服务物料清单!U401</f>
        <v>JS</v>
      </c>
      <c r="H401" s="123">
        <f>产品服务物料清单!V401</f>
        <v>5101011000</v>
      </c>
      <c r="I401" s="83" t="str">
        <f>产品服务物料清单!X401</f>
        <v>×</v>
      </c>
      <c r="J401" s="83" t="str">
        <f>产品服务物料清单!Y401</f>
        <v>×</v>
      </c>
      <c r="K401" s="83" t="str">
        <f>产品服务物料清单!Z401</f>
        <v>×</v>
      </c>
      <c r="L401" s="83" t="str">
        <f>产品服务物料清单!AA401</f>
        <v>×</v>
      </c>
      <c r="M401" s="83">
        <f>产品服务物料清单!AB401</f>
        <v>0</v>
      </c>
      <c r="N401" s="83">
        <f>产品服务物料清单!AC401</f>
        <v>0</v>
      </c>
      <c r="O401" s="83">
        <f>产品服务物料清单!AD401</f>
        <v>0</v>
      </c>
      <c r="P401" s="83">
        <f>产品服务物料清单!AE401</f>
        <v>0</v>
      </c>
      <c r="Q401" s="20" t="str">
        <f>产品服务物料清单!B401</f>
        <v>DD</v>
      </c>
      <c r="R401" s="20" t="str">
        <f>产品服务物料清单!A401</f>
        <v>服务采购合同</v>
      </c>
      <c r="S401" s="20" t="str">
        <f>产品服务物料清单!C401</f>
        <v>A:成本中心类业务</v>
      </c>
      <c r="T401" s="21" t="str">
        <f>产品服务物料清单!F401</f>
        <v>08</v>
      </c>
      <c r="U401" s="20" t="str">
        <f>产品服务物料清单!E401</f>
        <v>信息技术服务</v>
      </c>
      <c r="V401" s="22">
        <f>产品服务物料清单!H401</f>
        <v>4</v>
      </c>
      <c r="W401" s="20" t="str">
        <f>产品服务物料清单!G401</f>
        <v>信息系统增值服务</v>
      </c>
      <c r="X401" s="20" t="str">
        <f>产品服务物料清单!I401</f>
        <v>03</v>
      </c>
      <c r="Y401" s="20" t="str">
        <f>产品服务物料清单!AQ401</f>
        <v>E:其他</v>
      </c>
      <c r="Z401" s="20" t="str">
        <f>产品服务物料清单!K401</f>
        <v>成本中心-信息服务费（采购类）</v>
      </c>
      <c r="AA401" s="24">
        <f>产品服务物料清单!Q401</f>
        <v>0.06</v>
      </c>
      <c r="AB401" s="83" t="str">
        <f>产品服务物料清单!R401</f>
        <v>其他</v>
      </c>
      <c r="AC401" s="123" t="str">
        <f>产品服务物料清单!S401</f>
        <v>技术合同</v>
      </c>
    </row>
    <row r="402" spans="1:29" ht="14.1" customHeight="1" x14ac:dyDescent="0.3">
      <c r="A402" s="83" t="str">
        <f>产品服务物料清单!J402</f>
        <v>DA17</v>
      </c>
      <c r="B402" s="83" t="str">
        <f>产品服务物料清单!L402</f>
        <v>PC</v>
      </c>
      <c r="C402" s="83">
        <f>产品服务物料清单!M402</f>
        <v>2</v>
      </c>
      <c r="D402" s="83" t="str">
        <f>产品服务物料清单!N402</f>
        <v>为客户提供仓储保管服务，保管客户的备件叶片。</v>
      </c>
      <c r="E402" s="83">
        <f>产品服务物料清单!O402</f>
        <v>0</v>
      </c>
      <c r="F402" s="83" t="str">
        <f>产品服务物料清单!P402</f>
        <v>X2</v>
      </c>
      <c r="G402" s="83" t="str">
        <f>产品服务物料清单!U402</f>
        <v>BG</v>
      </c>
      <c r="H402" s="83">
        <f>产品服务物料清单!V402</f>
        <v>0</v>
      </c>
      <c r="I402" s="83">
        <f>产品服务物料清单!X402</f>
        <v>0</v>
      </c>
      <c r="J402" s="83">
        <f>产品服务物料清单!Y402</f>
        <v>0</v>
      </c>
      <c r="K402" s="83">
        <f>产品服务物料清单!Z402</f>
        <v>0</v>
      </c>
      <c r="L402" s="83">
        <f>产品服务物料清单!AA402</f>
        <v>0</v>
      </c>
      <c r="M402" s="83">
        <f>产品服务物料清单!AB402</f>
        <v>0</v>
      </c>
      <c r="N402" s="83">
        <f>产品服务物料清单!AC402</f>
        <v>0</v>
      </c>
      <c r="O402" s="83">
        <f>产品服务物料清单!AD402</f>
        <v>0</v>
      </c>
      <c r="P402" s="83">
        <f>产品服务物料清单!AE402</f>
        <v>0</v>
      </c>
      <c r="Q402" s="20" t="str">
        <f>产品服务物料清单!B402</f>
        <v>DA</v>
      </c>
      <c r="R402" s="20" t="str">
        <f>产品服务物料清单!A402</f>
        <v>销售合同</v>
      </c>
      <c r="S402" s="20">
        <f>产品服务物料清单!C402</f>
        <v>0</v>
      </c>
      <c r="T402" s="21">
        <f>产品服务物料清单!F402</f>
        <v>0</v>
      </c>
      <c r="U402" s="20">
        <f>产品服务物料清单!E402</f>
        <v>0</v>
      </c>
      <c r="V402" s="22">
        <f>产品服务物料清单!H402</f>
        <v>0</v>
      </c>
      <c r="W402" s="20">
        <f>产品服务物料清单!G402</f>
        <v>0</v>
      </c>
      <c r="X402" s="20" t="str">
        <f>产品服务物料清单!I402</f>
        <v>17</v>
      </c>
      <c r="Y402" s="20" t="str">
        <f>产品服务物料清单!AQ402</f>
        <v>E:其他</v>
      </c>
      <c r="Z402" s="20" t="str">
        <f>产品服务物料清单!K402</f>
        <v>仓储保管服务</v>
      </c>
      <c r="AA402" s="24">
        <f>产品服务物料清单!Q402</f>
        <v>0.06</v>
      </c>
      <c r="AB402" s="83" t="str">
        <f>产品服务物料清单!R402</f>
        <v>销项税</v>
      </c>
      <c r="AC402" s="123" t="str">
        <f>产品服务物料清单!S402</f>
        <v>仓储保管合同</v>
      </c>
    </row>
    <row r="403" spans="1:29" ht="14.1" customHeight="1" x14ac:dyDescent="0.3">
      <c r="A403" s="83" t="str">
        <f>产品服务物料清单!J403</f>
        <v>DDA10111</v>
      </c>
      <c r="B403" s="83" t="str">
        <f>产品服务物料清单!L403</f>
        <v>PC</v>
      </c>
      <c r="C403" s="83">
        <f>产品服务物料清单!M403</f>
        <v>1</v>
      </c>
      <c r="D403" s="83" t="str">
        <f>产品服务物料清单!N403</f>
        <v>实验室认证的费用。指通过评价、监督合格评定机构（如实验室）的管理和活动，确认其是否有能力开展相应的合格评定活动（如认证、检测和校准、检查等）、确认其合格评定活动的权威性，发挥认可约束作用。</v>
      </c>
      <c r="E403" s="123" t="str">
        <f>产品服务物料清单!O403</f>
        <v>A</v>
      </c>
      <c r="F403" s="83" t="str">
        <f>产品服务物料清单!P403</f>
        <v>D0</v>
      </c>
      <c r="G403" s="83" t="str">
        <f>产品服务物料清单!U403</f>
        <v>FW</v>
      </c>
      <c r="H403" s="83">
        <f>产品服务物料清单!V403</f>
        <v>5101045000</v>
      </c>
      <c r="I403" s="83" t="str">
        <f>产品服务物料清单!X403</f>
        <v>×</v>
      </c>
      <c r="J403" s="83" t="str">
        <f>产品服务物料清单!Y403</f>
        <v>×</v>
      </c>
      <c r="K403" s="83" t="str">
        <f>产品服务物料清单!Z403</f>
        <v>×</v>
      </c>
      <c r="L403" s="83" t="str">
        <f>产品服务物料清单!AA403</f>
        <v>×</v>
      </c>
      <c r="M403" s="83">
        <f>产品服务物料清单!AB403</f>
        <v>0</v>
      </c>
      <c r="N403" s="83">
        <f>产品服务物料清单!AC403</f>
        <v>0</v>
      </c>
      <c r="O403" s="83">
        <f>产品服务物料清单!AD403</f>
        <v>0</v>
      </c>
      <c r="P403" s="83">
        <f>产品服务物料清单!AE403</f>
        <v>0</v>
      </c>
      <c r="Q403" s="20" t="str">
        <f>产品服务物料清单!B403</f>
        <v>DD</v>
      </c>
      <c r="R403" s="20" t="str">
        <f>产品服务物料清单!A403</f>
        <v>服务采购合同</v>
      </c>
      <c r="S403" s="20" t="str">
        <f>产品服务物料清单!C403</f>
        <v>A:成本中心类业务</v>
      </c>
      <c r="T403" s="21">
        <f>产品服务物料清单!F403</f>
        <v>10</v>
      </c>
      <c r="U403" s="20" t="str">
        <f>产品服务物料清单!E403</f>
        <v>鉴证咨询服务</v>
      </c>
      <c r="V403" s="22">
        <f>产品服务物料清单!H403</f>
        <v>1</v>
      </c>
      <c r="W403" s="20" t="str">
        <f>产品服务物料清单!G403</f>
        <v>认证服务</v>
      </c>
      <c r="X403" s="20" t="str">
        <f>产品服务物料清单!I403</f>
        <v>11</v>
      </c>
      <c r="Y403" s="20" t="str">
        <f>产品服务物料清单!AQ403</f>
        <v>E:其他</v>
      </c>
      <c r="Z403" s="20" t="str">
        <f>产品服务物料清单!K403</f>
        <v>成本中心-实验室认证</v>
      </c>
      <c r="AA403" s="24">
        <f>产品服务物料清单!Q403</f>
        <v>0.06</v>
      </c>
      <c r="AB403" s="83" t="str">
        <f>产品服务物料清单!R403</f>
        <v>其他</v>
      </c>
      <c r="AC403" s="123" t="str">
        <f>产品服务物料清单!S403</f>
        <v>不缴纳印花税</v>
      </c>
    </row>
    <row r="404" spans="1:29" ht="14.1" customHeight="1" x14ac:dyDescent="0.3">
      <c r="A404" s="83" t="str">
        <f>产品服务物料清单!J404</f>
        <v>DA18</v>
      </c>
      <c r="B404" s="83" t="str">
        <f>产品服务物料清单!L404</f>
        <v>PC</v>
      </c>
      <c r="C404" s="83">
        <f>产品服务物料清单!M404</f>
        <v>2</v>
      </c>
      <c r="D404" s="83" t="str">
        <f>产品服务物料清单!N404</f>
        <v>指使用吊车将客户叶片进行装卸和搬运的业务活动。</v>
      </c>
      <c r="E404" s="123">
        <f>产品服务物料清单!O404</f>
        <v>0</v>
      </c>
      <c r="F404" s="83" t="str">
        <f>产品服务物料清单!P404</f>
        <v>X2</v>
      </c>
      <c r="G404" s="83" t="str">
        <f>产品服务物料清单!U404</f>
        <v>FW</v>
      </c>
      <c r="H404" s="83">
        <f>产品服务物料清单!V404</f>
        <v>0</v>
      </c>
      <c r="I404" s="83" t="str">
        <f>产品服务物料清单!X404</f>
        <v>×</v>
      </c>
      <c r="J404" s="83" t="str">
        <f>产品服务物料清单!Y404</f>
        <v>×</v>
      </c>
      <c r="K404" s="83" t="str">
        <f>产品服务物料清单!Z404</f>
        <v>×</v>
      </c>
      <c r="L404" s="83" t="str">
        <f>产品服务物料清单!AA404</f>
        <v>×</v>
      </c>
      <c r="M404" s="83">
        <f>产品服务物料清单!AB404</f>
        <v>0</v>
      </c>
      <c r="N404" s="83">
        <f>产品服务物料清单!AC404</f>
        <v>0</v>
      </c>
      <c r="O404" s="83">
        <f>产品服务物料清单!AD404</f>
        <v>0</v>
      </c>
      <c r="P404" s="83">
        <f>产品服务物料清单!AE404</f>
        <v>0</v>
      </c>
      <c r="Q404" s="20" t="str">
        <f>产品服务物料清单!B404</f>
        <v>DA</v>
      </c>
      <c r="R404" s="20" t="str">
        <f>产品服务物料清单!A404</f>
        <v>销售合同</v>
      </c>
      <c r="S404" s="20">
        <f>产品服务物料清单!C404</f>
        <v>0</v>
      </c>
      <c r="T404" s="21">
        <f>产品服务物料清单!F404</f>
        <v>0</v>
      </c>
      <c r="U404" s="20">
        <f>产品服务物料清单!E404</f>
        <v>0</v>
      </c>
      <c r="V404" s="22">
        <f>产品服务物料清单!H404</f>
        <v>0</v>
      </c>
      <c r="W404" s="20">
        <f>产品服务物料清单!G404</f>
        <v>0</v>
      </c>
      <c r="X404" s="20" t="str">
        <f>产品服务物料清单!I404</f>
        <v>18</v>
      </c>
      <c r="Y404" s="20" t="str">
        <f>产品服务物料清单!AQ404</f>
        <v>E:其他</v>
      </c>
      <c r="Z404" s="20" t="str">
        <f>产品服务物料清单!K404</f>
        <v>提供吊装服务</v>
      </c>
      <c r="AA404" s="24">
        <f>产品服务物料清单!Q404</f>
        <v>0.06</v>
      </c>
      <c r="AB404" s="83" t="str">
        <f>产品服务物料清单!R404</f>
        <v>销项税</v>
      </c>
      <c r="AC404" s="123" t="str">
        <f>产品服务物料清单!S404</f>
        <v>不缴纳印花税</v>
      </c>
    </row>
    <row r="405" spans="1:29" ht="14.1" customHeight="1" x14ac:dyDescent="0.3">
      <c r="A405" s="83" t="str">
        <f>产品服务物料清单!J405</f>
        <v>DDI11201</v>
      </c>
      <c r="B405" s="83" t="str">
        <f>产品服务物料清单!L405</f>
        <v>PC</v>
      </c>
      <c r="C405" s="83">
        <f>产品服务物料清单!M405</f>
        <v>1</v>
      </c>
      <c r="D405" s="83" t="str">
        <f>产品服务物料清单!N405</f>
        <v>提供与技术订单中知识产权信息相关的服务，包含专利或非专利的咨询服务、检索服务、分析服务、检索代理服务等，以及与知识产权信息关联的其他服务。</v>
      </c>
      <c r="E405" s="123">
        <f>产品服务物料清单!O405</f>
        <v>0</v>
      </c>
      <c r="F405" s="83" t="str">
        <f>产品服务物料清单!P405</f>
        <v>D0</v>
      </c>
      <c r="G405" s="83" t="str">
        <f>产品服务物料清单!U405</f>
        <v>FW</v>
      </c>
      <c r="H405" s="123">
        <f>产品服务物料清单!V405</f>
        <v>5101011000</v>
      </c>
      <c r="I405" s="83">
        <f>产品服务物料清单!X405</f>
        <v>0</v>
      </c>
      <c r="J405" s="83">
        <f>产品服务物料清单!Y405</f>
        <v>0</v>
      </c>
      <c r="K405" s="83">
        <f>产品服务物料清单!Z405</f>
        <v>0</v>
      </c>
      <c r="L405" s="83">
        <f>产品服务物料清单!AA405</f>
        <v>0</v>
      </c>
      <c r="M405" s="83">
        <f>产品服务物料清单!AB405</f>
        <v>0</v>
      </c>
      <c r="N405" s="83">
        <f>产品服务物料清单!AC405</f>
        <v>0</v>
      </c>
      <c r="O405" s="83">
        <f>产品服务物料清单!AD405</f>
        <v>0</v>
      </c>
      <c r="P405" s="83">
        <f>产品服务物料清单!AE405</f>
        <v>0</v>
      </c>
      <c r="Q405" s="20" t="str">
        <f>产品服务物料清单!B405</f>
        <v>DD</v>
      </c>
      <c r="R405" s="20" t="str">
        <f>产品服务物料清单!A405</f>
        <v>服务采购合同</v>
      </c>
      <c r="S405" s="20" t="str">
        <f>产品服务物料清单!C405</f>
        <v>I:技术服务类业务(ZR01/ZY04)</v>
      </c>
      <c r="T405" s="21" t="str">
        <f>产品服务物料清单!E405</f>
        <v>商务辅助服务</v>
      </c>
      <c r="U405" s="20" t="e">
        <f>#REF!</f>
        <v>#REF!</v>
      </c>
      <c r="V405" s="22">
        <f>产品服务物料清单!H405</f>
        <v>2</v>
      </c>
      <c r="W405" s="20" t="str">
        <f>产品服务物料清单!G405</f>
        <v>经纪代理服务</v>
      </c>
      <c r="X405" s="20" t="str">
        <f>产品服务物料清单!I405</f>
        <v>01</v>
      </c>
      <c r="Y405" s="20" t="str">
        <f>产品服务物料清单!AQ405</f>
        <v>E:其他</v>
      </c>
      <c r="Z405" s="20" t="str">
        <f>产品服务物料清单!K405</f>
        <v>技术订单-知识产权费用</v>
      </c>
      <c r="AA405" s="24">
        <f>产品服务物料清单!Q405</f>
        <v>0.06</v>
      </c>
      <c r="AB405" s="83" t="str">
        <f>产品服务物料清单!R405</f>
        <v>其他</v>
      </c>
      <c r="AC405" s="123" t="str">
        <f>产品服务物料清单!S405</f>
        <v>不缴纳印花税</v>
      </c>
    </row>
    <row r="406" spans="1:29" ht="14.1" customHeight="1" x14ac:dyDescent="0.3">
      <c r="A406" s="83" t="str">
        <f>产品服务物料清单!J406</f>
        <v>DDI09401</v>
      </c>
      <c r="B406" s="83" t="str">
        <f>产品服务物料清单!L406</f>
        <v>PC</v>
      </c>
      <c r="C406" s="83">
        <f>产品服务物料清单!M406</f>
        <v>1</v>
      </c>
      <c r="D406" s="83" t="str">
        <f>产品服务物料清单!N406</f>
        <v>指我司承办会议、参加外部会议等发生的费用。与技术订单相关。</v>
      </c>
      <c r="E406" s="123" t="str">
        <f>产品服务物料清单!O406</f>
        <v>I</v>
      </c>
      <c r="F406" s="83" t="str">
        <f>产品服务物料清单!P406</f>
        <v>D0</v>
      </c>
      <c r="G406" s="83" t="str">
        <f>产品服务物料清单!U406</f>
        <v>FW</v>
      </c>
      <c r="H406" s="83">
        <f>产品服务物料清单!V406</f>
        <v>5101018000</v>
      </c>
      <c r="I406" s="83" t="str">
        <f>产品服务物料清单!X406</f>
        <v>×</v>
      </c>
      <c r="J406" s="83" t="str">
        <f>产品服务物料清单!Y406</f>
        <v>×</v>
      </c>
      <c r="K406" s="83" t="str">
        <f>产品服务物料清单!Z406</f>
        <v>×</v>
      </c>
      <c r="L406" s="83" t="str">
        <f>产品服务物料清单!AA406</f>
        <v>×</v>
      </c>
      <c r="M406" s="83">
        <f>产品服务物料清单!AB406</f>
        <v>0</v>
      </c>
      <c r="N406" s="24" t="str">
        <f>产品服务物料清单!AC406</f>
        <v>会议通知、签到表</v>
      </c>
      <c r="O406" s="83">
        <f>产品服务物料清单!AD406</f>
        <v>0</v>
      </c>
      <c r="P406" s="83">
        <f>产品服务物料清单!AE406</f>
        <v>0</v>
      </c>
      <c r="Q406" s="20" t="str">
        <f>产品服务物料清单!B406</f>
        <v>DD</v>
      </c>
      <c r="R406" s="20" t="str">
        <f>产品服务物料清单!A406</f>
        <v>服务采购合同</v>
      </c>
      <c r="S406" s="20" t="str">
        <f>产品服务物料清单!C406</f>
        <v>I:技术服务类业务(ZR01/ZY04)</v>
      </c>
      <c r="T406" s="21" t="str">
        <f>产品服务物料清单!F406</f>
        <v>09</v>
      </c>
      <c r="U406" s="20" t="str">
        <f>产品服务物料清单!E406</f>
        <v>文化创意服务</v>
      </c>
      <c r="V406" s="22">
        <f>产品服务物料清单!H406</f>
        <v>4</v>
      </c>
      <c r="W406" s="20" t="str">
        <f>产品服务物料清单!G406</f>
        <v>会议展览服务</v>
      </c>
      <c r="X406" s="20" t="str">
        <f>产品服务物料清单!I406</f>
        <v>01</v>
      </c>
      <c r="Y406" s="20" t="str">
        <f>产品服务物料清单!AQ406</f>
        <v>E:其他</v>
      </c>
      <c r="Z406" s="20" t="str">
        <f>产品服务物料清单!K406</f>
        <v>技术订单-会议服务</v>
      </c>
      <c r="AA406" s="24">
        <f>产品服务物料清单!Q406</f>
        <v>0.06</v>
      </c>
      <c r="AB406" s="83" t="str">
        <f>产品服务物料清单!R406</f>
        <v>其他</v>
      </c>
      <c r="AC406" s="123" t="str">
        <f>产品服务物料清单!S406</f>
        <v>不缴纳印花税</v>
      </c>
    </row>
    <row r="407" spans="1:29" ht="14.1" customHeight="1" x14ac:dyDescent="0.3">
      <c r="A407" s="83" t="str">
        <f>产品服务物料清单!J407</f>
        <v>DDK01101</v>
      </c>
      <c r="B407" s="83" t="str">
        <f>产品服务物料清单!L407</f>
        <v>PC</v>
      </c>
      <c r="C407" s="83">
        <f>产品服务物料清单!M407</f>
        <v>1</v>
      </c>
      <c r="D407" s="83" t="str">
        <f>产品服务物料清单!N407</f>
        <v>指工装、设备、材料等在改造建设过程中发生的运输服务费。</v>
      </c>
      <c r="E407" s="123" t="str">
        <f>产品服务物料清单!O407</f>
        <v>K</v>
      </c>
      <c r="F407" s="83" t="str">
        <f>产品服务物料清单!P407</f>
        <v>N1</v>
      </c>
      <c r="G407" s="83" t="str">
        <f>产品服务物料清单!U407</f>
        <v>YS</v>
      </c>
      <c r="H407" s="123" t="str">
        <f>产品服务物料清单!V407</f>
        <v>8001040001</v>
      </c>
      <c r="I407" s="83" t="str">
        <f>产品服务物料清单!X407</f>
        <v>×</v>
      </c>
      <c r="J407" s="83" t="str">
        <f>产品服务物料清单!Y407</f>
        <v>×</v>
      </c>
      <c r="K407" s="83" t="str">
        <f>产品服务物料清单!Z407</f>
        <v>×</v>
      </c>
      <c r="L407" s="83" t="str">
        <f>产品服务物料清单!AA407</f>
        <v>×</v>
      </c>
      <c r="M407" s="24" t="str">
        <f>产品服务物料清单!AB407</f>
        <v>备注栏内容：应将起运地、到达地、车种车号以及运输货物信息等内容填写在发票备注栏中</v>
      </c>
      <c r="N407" s="83">
        <f>产品服务物料清单!AC407</f>
        <v>0</v>
      </c>
      <c r="O407" s="83">
        <f>产品服务物料清单!AD407</f>
        <v>0</v>
      </c>
      <c r="P407" s="83">
        <f>产品服务物料清单!AE407</f>
        <v>0</v>
      </c>
      <c r="Q407" s="20" t="str">
        <f>产品服务物料清单!B407</f>
        <v>DD</v>
      </c>
      <c r="R407" s="20" t="str">
        <f>产品服务物料清单!A407</f>
        <v>服务采购合同</v>
      </c>
      <c r="S407" s="20" t="str">
        <f>产品服务物料清单!C407</f>
        <v>K:在建工程类业务（ZI01/02)</v>
      </c>
      <c r="T407" s="21" t="str">
        <f>产品服务物料清单!F407</f>
        <v>01</v>
      </c>
      <c r="U407" s="20" t="str">
        <f>产品服务物料清单!E407</f>
        <v>交通运输服务</v>
      </c>
      <c r="V407" s="22">
        <f>产品服务物料清单!H407</f>
        <v>1</v>
      </c>
      <c r="W407" s="20" t="str">
        <f>产品服务物料清单!G407</f>
        <v>陆路运输服务</v>
      </c>
      <c r="X407" s="20" t="str">
        <f>产品服务物料清单!I407</f>
        <v>01</v>
      </c>
      <c r="Y407" s="20" t="str">
        <f>产品服务物料清单!AQ407</f>
        <v>E:其他</v>
      </c>
      <c r="Z407" s="20" t="str">
        <f>产品服务物料清单!K407</f>
        <v>在建工程-运输服务</v>
      </c>
      <c r="AA407" s="24">
        <f>产品服务物料清单!Q407</f>
        <v>0.09</v>
      </c>
      <c r="AB407" s="83" t="str">
        <f>产品服务物料清单!R407</f>
        <v>运输服务（进）</v>
      </c>
      <c r="AC407" s="123" t="str">
        <f>产品服务物料清单!S407</f>
        <v>货物运输合同</v>
      </c>
    </row>
    <row r="408" spans="1:29" ht="14.1" customHeight="1" x14ac:dyDescent="0.3">
      <c r="A408" s="83" t="str">
        <f>产品服务物料清单!J408</f>
        <v>DDH05201</v>
      </c>
      <c r="B408" s="83" t="str">
        <f>产品服务物料清单!L408</f>
        <v>PC</v>
      </c>
      <c r="C408" s="83">
        <f>产品服务物料清单!M408</f>
        <v>1</v>
      </c>
      <c r="D408" s="83" t="str">
        <f>产品服务物料清单!N408</f>
        <v>指不满足资本化条件的生产设备、动力设备、起重设备、运输设备、传动设备、医疗实验设备以及其他各种设备、设施的装配、安置工程作业，包括与被安装设备相连的工作台、梯子、栏杆的装设工程作业，以及被安装设备的绝缘、防腐、保温、油漆等工程作业。</v>
      </c>
      <c r="E408" s="123" t="str">
        <f>产品服务物料清单!O408</f>
        <v>H</v>
      </c>
      <c r="F408" s="83" t="str">
        <f>产品服务物料清单!P408</f>
        <v>N3</v>
      </c>
      <c r="G408" s="83" t="str">
        <f>产品服务物料清单!U408</f>
        <v>CB</v>
      </c>
      <c r="H408" s="123" t="str">
        <f>产品服务物料清单!V408</f>
        <v>5101019000</v>
      </c>
      <c r="I408" s="83" t="str">
        <f>产品服务物料清单!X408</f>
        <v>×</v>
      </c>
      <c r="J408" s="83" t="str">
        <f>产品服务物料清单!Y408</f>
        <v>×</v>
      </c>
      <c r="K408" s="83" t="str">
        <f>产品服务物料清单!Z408</f>
        <v>×</v>
      </c>
      <c r="L408" s="83" t="str">
        <f>产品服务物料清单!AA408</f>
        <v>×</v>
      </c>
      <c r="M408" s="24" t="str">
        <f>产品服务物料清单!AB408</f>
        <v>备注栏内容：建筑服务发生地县（市、区）名称及项目名称</v>
      </c>
      <c r="N408" s="83">
        <f>产品服务物料清单!AC408</f>
        <v>0</v>
      </c>
      <c r="O408" s="83">
        <f>产品服务物料清单!AD408</f>
        <v>0</v>
      </c>
      <c r="P408" s="83">
        <f>产品服务物料清单!AE408</f>
        <v>0</v>
      </c>
      <c r="Q408" s="20" t="str">
        <f>产品服务物料清单!B408</f>
        <v>DD</v>
      </c>
      <c r="R408" s="20" t="str">
        <f>产品服务物料清单!A408</f>
        <v>服务采购合同</v>
      </c>
      <c r="S408" s="20" t="str">
        <f>产品服务物料清单!C408</f>
        <v>H:PM订单类业务（YP01-06)</v>
      </c>
      <c r="T408" s="21" t="str">
        <f>产品服务物料清单!F408</f>
        <v>05</v>
      </c>
      <c r="U408" s="20" t="str">
        <f>产品服务物料清单!E408</f>
        <v>建筑服务</v>
      </c>
      <c r="V408" s="22">
        <f>产品服务物料清单!H408</f>
        <v>2</v>
      </c>
      <c r="W408" s="20" t="str">
        <f>产品服务物料清单!G408</f>
        <v>安装服务</v>
      </c>
      <c r="X408" s="20" t="str">
        <f>产品服务物料清单!I408</f>
        <v>01</v>
      </c>
      <c r="Y408" s="20" t="str">
        <f>产品服务物料清单!AQ408</f>
        <v>E:其他</v>
      </c>
      <c r="Z408" s="20" t="str">
        <f>产品服务物料清单!K408</f>
        <v>PM订单-安装服务</v>
      </c>
      <c r="AA408" s="24">
        <f>产品服务物料清单!Q408</f>
        <v>0.09</v>
      </c>
      <c r="AB408" s="83" t="str">
        <f>产品服务物料清单!R408</f>
        <v>建筑安装服务（进）</v>
      </c>
      <c r="AC408" s="123" t="str">
        <f>产品服务物料清单!S408</f>
        <v>建筑安装工程承包合同</v>
      </c>
    </row>
    <row r="409" spans="1:29" ht="14.1" customHeight="1" x14ac:dyDescent="0.3">
      <c r="A409" s="83" t="str">
        <f>产品服务物料清单!J409</f>
        <v>DDH00101</v>
      </c>
      <c r="B409" s="83" t="str">
        <f>产品服务物料清单!L409</f>
        <v>PC</v>
      </c>
      <c r="C409" s="83">
        <f>产品服务物料清单!M409</f>
        <v>1</v>
      </c>
      <c r="D409" s="83" t="str">
        <f>产品服务物料清单!N409</f>
        <v>生产制造用设备、工装、模具等的调试费。</v>
      </c>
      <c r="E409" s="123" t="str">
        <f>产品服务物料清单!O409</f>
        <v>H</v>
      </c>
      <c r="F409" s="83" t="str">
        <f>产品服务物料清单!P409</f>
        <v>D0</v>
      </c>
      <c r="G409" s="83" t="str">
        <f>产品服务物料清单!U409</f>
        <v>FW</v>
      </c>
      <c r="H409" s="123" t="str">
        <f>产品服务物料清单!V409</f>
        <v>5101019000</v>
      </c>
      <c r="I409" s="83" t="str">
        <f>产品服务物料清单!X409</f>
        <v>×</v>
      </c>
      <c r="J409" s="83" t="str">
        <f>产品服务物料清单!Y409</f>
        <v>×</v>
      </c>
      <c r="K409" s="83" t="str">
        <f>产品服务物料清单!Z409</f>
        <v>×</v>
      </c>
      <c r="L409" s="83" t="str">
        <f>产品服务物料清单!AA409</f>
        <v>×</v>
      </c>
      <c r="M409" s="24">
        <f>产品服务物料清单!AB409</f>
        <v>0</v>
      </c>
      <c r="N409" s="24">
        <f>产品服务物料清单!AC409</f>
        <v>0</v>
      </c>
      <c r="O409" s="83">
        <f>产品服务物料清单!AD409</f>
        <v>0</v>
      </c>
      <c r="P409" s="83">
        <f>产品服务物料清单!AE409</f>
        <v>0</v>
      </c>
      <c r="Q409" s="20" t="str">
        <f>产品服务物料清单!B409</f>
        <v>DD</v>
      </c>
      <c r="R409" s="20" t="str">
        <f>产品服务物料清单!A409</f>
        <v>服务采购合同</v>
      </c>
      <c r="S409" s="20" t="str">
        <f>产品服务物料清单!C409</f>
        <v>H:PM订单类业务（YP01-06)</v>
      </c>
      <c r="T409" s="21" t="str">
        <f>产品服务物料清单!F409</f>
        <v>00</v>
      </c>
      <c r="U409" s="20" t="str">
        <f>产品服务物料清单!E409</f>
        <v>其他服务</v>
      </c>
      <c r="V409" s="22">
        <f>产品服务物料清单!H409</f>
        <v>1</v>
      </c>
      <c r="W409" s="20" t="str">
        <f>产品服务物料清单!G409</f>
        <v>其他现代服务</v>
      </c>
      <c r="X409" s="20" t="str">
        <f>产品服务物料清单!I409</f>
        <v>01</v>
      </c>
      <c r="Y409" s="20" t="str">
        <f>产品服务物料清单!AQ409</f>
        <v>E:其他</v>
      </c>
      <c r="Z409" s="20" t="str">
        <f>产品服务物料清单!K409</f>
        <v>PM订单-设备调试费</v>
      </c>
      <c r="AA409" s="24">
        <f>产品服务物料清单!Q409</f>
        <v>0.06</v>
      </c>
      <c r="AB409" s="83" t="str">
        <f>产品服务物料清单!R409</f>
        <v>其他</v>
      </c>
      <c r="AC409" s="123" t="str">
        <f>产品服务物料清单!S409</f>
        <v>不缴纳印花税</v>
      </c>
    </row>
    <row r="410" spans="1:29" ht="14.1" customHeight="1" x14ac:dyDescent="0.3">
      <c r="A410" s="83" t="str">
        <f>产品服务物料清单!J410</f>
        <v>DDA08404</v>
      </c>
      <c r="B410" s="83" t="str">
        <f>产品服务物料清单!L410</f>
        <v>PC</v>
      </c>
      <c r="C410" s="83">
        <f>产品服务物料清单!M410</f>
        <v>1</v>
      </c>
      <c r="D410" s="83" t="str">
        <f>产品服务物料清单!N410</f>
        <v>指资产财务部购买专用于发票查验的信息服务业务。</v>
      </c>
      <c r="E410" s="123" t="str">
        <f>产品服务物料清单!O410</f>
        <v>A</v>
      </c>
      <c r="F410" s="83" t="str">
        <f>产品服务物料清单!P410</f>
        <v>D0</v>
      </c>
      <c r="G410" s="83" t="str">
        <f>产品服务物料清单!U410</f>
        <v>JS</v>
      </c>
      <c r="H410" s="123">
        <f>产品服务物料清单!V410</f>
        <v>5101011000</v>
      </c>
      <c r="I410" s="83" t="str">
        <f>产品服务物料清单!X410</f>
        <v>×</v>
      </c>
      <c r="J410" s="83" t="str">
        <f>产品服务物料清单!Y410</f>
        <v>×</v>
      </c>
      <c r="K410" s="83" t="str">
        <f>产品服务物料清单!Z410</f>
        <v>×</v>
      </c>
      <c r="L410" s="83" t="str">
        <f>产品服务物料清单!AA410</f>
        <v>×</v>
      </c>
      <c r="M410" s="24">
        <f>产品服务物料清单!AB410</f>
        <v>0</v>
      </c>
      <c r="N410" s="83">
        <f>产品服务物料清单!AC410</f>
        <v>0</v>
      </c>
      <c r="O410" s="83">
        <f>产品服务物料清单!AD410</f>
        <v>0</v>
      </c>
      <c r="P410" s="83">
        <f>产品服务物料清单!AE410</f>
        <v>0</v>
      </c>
      <c r="Q410" s="20" t="str">
        <f>产品服务物料清单!B410</f>
        <v>DD</v>
      </c>
      <c r="R410" s="20" t="str">
        <f>产品服务物料清单!A410</f>
        <v>服务采购合同</v>
      </c>
      <c r="S410" s="20" t="str">
        <f>产品服务物料清单!C410</f>
        <v>A:成本中心类业务</v>
      </c>
      <c r="T410" s="21" t="str">
        <f>产品服务物料清单!F410</f>
        <v>08</v>
      </c>
      <c r="U410" s="20" t="str">
        <f>产品服务物料清单!E410</f>
        <v>信息技术服务</v>
      </c>
      <c r="V410" s="22">
        <f>产品服务物料清单!H410</f>
        <v>4</v>
      </c>
      <c r="W410" s="20" t="str">
        <f>产品服务物料清单!G410</f>
        <v>信息系统增值服务</v>
      </c>
      <c r="X410" s="20" t="str">
        <f>产品服务物料清单!I410</f>
        <v>04</v>
      </c>
      <c r="Y410" s="20" t="str">
        <f>产品服务物料清单!AQ410</f>
        <v>E:其他</v>
      </c>
      <c r="Z410" s="20" t="str">
        <f>产品服务物料清单!K410</f>
        <v>成本中心-发票查验服务</v>
      </c>
      <c r="AA410" s="24">
        <f>产品服务物料清单!Q410</f>
        <v>0.06</v>
      </c>
      <c r="AB410" s="83" t="str">
        <f>产品服务物料清单!R410</f>
        <v>其他</v>
      </c>
      <c r="AC410" s="123" t="str">
        <f>产品服务物料清单!S410</f>
        <v>技术合同</v>
      </c>
    </row>
    <row r="411" spans="1:29" ht="14.1" customHeight="1" x14ac:dyDescent="0.3">
      <c r="A411" s="83" t="str">
        <f>产品服务物料清单!J411</f>
        <v>DDA08103</v>
      </c>
      <c r="B411" s="83" t="str">
        <f>产品服务物料清单!L411</f>
        <v>PC</v>
      </c>
      <c r="C411" s="83">
        <f>产品服务物料清单!M411</f>
        <v>1</v>
      </c>
      <c r="D411" s="83" t="str">
        <f>产品服务物料清单!N411</f>
        <v>指研发设计开发一部购买外部软件使用权、软件运维服务等业务。</v>
      </c>
      <c r="E411" s="123" t="str">
        <f>产品服务物料清单!O411</f>
        <v>A</v>
      </c>
      <c r="F411" s="83" t="str">
        <f>产品服务物料清单!P411</f>
        <v>D0</v>
      </c>
      <c r="G411" s="83" t="str">
        <f>产品服务物料清单!U411</f>
        <v>JS</v>
      </c>
      <c r="H411" s="123">
        <f>产品服务物料清单!V411</f>
        <v>5101011000</v>
      </c>
      <c r="I411" s="83" t="str">
        <f>产品服务物料清单!X411</f>
        <v>×</v>
      </c>
      <c r="J411" s="83" t="str">
        <f>产品服务物料清单!Y411</f>
        <v>×</v>
      </c>
      <c r="K411" s="83" t="str">
        <f>产品服务物料清单!Z411</f>
        <v>×</v>
      </c>
      <c r="L411" s="83" t="str">
        <f>产品服务物料清单!AA411</f>
        <v>×</v>
      </c>
      <c r="M411" s="24">
        <f>产品服务物料清单!AB411</f>
        <v>0</v>
      </c>
      <c r="N411" s="83">
        <f>产品服务物料清单!AC411</f>
        <v>0</v>
      </c>
      <c r="O411" s="83">
        <f>产品服务物料清单!AD411</f>
        <v>0</v>
      </c>
      <c r="P411" s="83">
        <f>产品服务物料清单!AE411</f>
        <v>0</v>
      </c>
      <c r="Q411" s="20" t="str">
        <f>产品服务物料清单!B411</f>
        <v>DD</v>
      </c>
      <c r="R411" s="20" t="str">
        <f>产品服务物料清单!A411</f>
        <v>服务采购合同</v>
      </c>
      <c r="S411" s="20" t="str">
        <f>产品服务物料清单!C411</f>
        <v>A:成本中心类业务</v>
      </c>
      <c r="T411" s="21" t="str">
        <f>产品服务物料清单!F411</f>
        <v>08</v>
      </c>
      <c r="U411" s="20" t="str">
        <f>产品服务物料清单!E411</f>
        <v>信息技术服务</v>
      </c>
      <c r="V411" s="22">
        <f>产品服务物料清单!H411</f>
        <v>1</v>
      </c>
      <c r="W411" s="20" t="str">
        <f>产品服务物料清单!G411</f>
        <v>软件服务</v>
      </c>
      <c r="X411" s="20" t="str">
        <f>产品服务物料清单!I411</f>
        <v>03</v>
      </c>
      <c r="Y411" s="20" t="str">
        <f>产品服务物料清单!AQ411</f>
        <v>E:其他</v>
      </c>
      <c r="Z411" s="20" t="str">
        <f>产品服务物料清单!K411</f>
        <v>成本中心-软件使用费-设计开发部</v>
      </c>
      <c r="AA411" s="24">
        <f>产品服务物料清单!Q411</f>
        <v>0.06</v>
      </c>
      <c r="AB411" s="83" t="str">
        <f>产品服务物料清单!R411</f>
        <v>其他</v>
      </c>
      <c r="AC411" s="123" t="str">
        <f>产品服务物料清单!S411</f>
        <v>技术合同</v>
      </c>
    </row>
    <row r="412" spans="1:29" ht="14.1" customHeight="1" x14ac:dyDescent="0.3">
      <c r="A412" s="83" t="str">
        <f>产品服务物料清单!J412</f>
        <v>DDA08104</v>
      </c>
      <c r="B412" s="83" t="str">
        <f>产品服务物料清单!L412</f>
        <v>PC</v>
      </c>
      <c r="C412" s="83">
        <f>产品服务物料清单!M412</f>
        <v>1</v>
      </c>
      <c r="D412" s="83" t="str">
        <f>产品服务物料清单!N412</f>
        <v>指工艺开发部购买外部软件使用权、软件运维服务等业务。</v>
      </c>
      <c r="E412" s="123" t="str">
        <f>产品服务物料清单!O412</f>
        <v>A</v>
      </c>
      <c r="F412" s="83" t="str">
        <f>产品服务物料清单!P412</f>
        <v>D0</v>
      </c>
      <c r="G412" s="83" t="str">
        <f>产品服务物料清单!U412</f>
        <v>JS</v>
      </c>
      <c r="H412" s="123">
        <f>产品服务物料清单!V412</f>
        <v>5101011000</v>
      </c>
      <c r="I412" s="83" t="str">
        <f>产品服务物料清单!X412</f>
        <v>×</v>
      </c>
      <c r="J412" s="83" t="str">
        <f>产品服务物料清单!Y412</f>
        <v>×</v>
      </c>
      <c r="K412" s="83" t="str">
        <f>产品服务物料清单!Z412</f>
        <v>×</v>
      </c>
      <c r="L412" s="83" t="str">
        <f>产品服务物料清单!AA412</f>
        <v>×</v>
      </c>
      <c r="M412" s="24">
        <f>产品服务物料清单!AB412</f>
        <v>0</v>
      </c>
      <c r="N412" s="83">
        <f>产品服务物料清单!AC412</f>
        <v>0</v>
      </c>
      <c r="O412" s="83">
        <f>产品服务物料清单!AD412</f>
        <v>0</v>
      </c>
      <c r="P412" s="83">
        <f>产品服务物料清单!AE412</f>
        <v>0</v>
      </c>
      <c r="Q412" s="20" t="str">
        <f>产品服务物料清单!B412</f>
        <v>DD</v>
      </c>
      <c r="R412" s="20" t="str">
        <f>产品服务物料清单!A412</f>
        <v>服务采购合同</v>
      </c>
      <c r="S412" s="20" t="str">
        <f>产品服务物料清单!C412</f>
        <v>A:成本中心类业务</v>
      </c>
      <c r="T412" s="21" t="str">
        <f>产品服务物料清单!F412</f>
        <v>08</v>
      </c>
      <c r="U412" s="20" t="str">
        <f>产品服务物料清单!E412</f>
        <v>信息技术服务</v>
      </c>
      <c r="V412" s="22">
        <f>产品服务物料清单!H412</f>
        <v>1</v>
      </c>
      <c r="W412" s="20" t="str">
        <f>产品服务物料清单!G412</f>
        <v>软件服务</v>
      </c>
      <c r="X412" s="20" t="str">
        <f>产品服务物料清单!I412</f>
        <v>04</v>
      </c>
      <c r="Y412" s="20" t="str">
        <f>产品服务物料清单!AQ412</f>
        <v>E:其他</v>
      </c>
      <c r="Z412" s="20" t="str">
        <f>产品服务物料清单!K412</f>
        <v>成本中心-软件使用费-工艺开发部</v>
      </c>
      <c r="AA412" s="24">
        <f>产品服务物料清单!Q412</f>
        <v>0.06</v>
      </c>
      <c r="AB412" s="83" t="str">
        <f>产品服务物料清单!R412</f>
        <v>其他</v>
      </c>
      <c r="AC412" s="123" t="str">
        <f>产品服务物料清单!S412</f>
        <v>技术合同</v>
      </c>
    </row>
    <row r="413" spans="1:29" ht="14.1" customHeight="1" x14ac:dyDescent="0.3">
      <c r="A413" s="83" t="str">
        <f>产品服务物料清单!J413</f>
        <v>DDA11310</v>
      </c>
      <c r="B413" s="83" t="str">
        <f>产品服务物料清单!L413</f>
        <v>PC</v>
      </c>
      <c r="C413" s="83">
        <f>产品服务物料清单!M413</f>
        <v>1</v>
      </c>
      <c r="D413" s="83" t="str">
        <f>产品服务物料清单!N413</f>
        <v>指企业在生产经营过程中将制造类辅助业务工作交由第三方来提供服务的业务。</v>
      </c>
      <c r="E413" s="123" t="str">
        <f>产品服务物料清单!O413</f>
        <v>A</v>
      </c>
      <c r="F413" s="83" t="str">
        <f>产品服务物料清单!P413</f>
        <v>D0</v>
      </c>
      <c r="G413" s="83" t="str">
        <f>产品服务物料清单!U413</f>
        <v>FW</v>
      </c>
      <c r="H413" s="123" t="str">
        <f>产品服务物料清单!V413</f>
        <v>5101061000</v>
      </c>
      <c r="I413" s="83" t="str">
        <f>产品服务物料清单!X413</f>
        <v>×</v>
      </c>
      <c r="J413" s="83" t="str">
        <f>产品服务物料清单!Y413</f>
        <v>×</v>
      </c>
      <c r="K413" s="83" t="str">
        <f>产品服务物料清单!Z413</f>
        <v>×</v>
      </c>
      <c r="L413" s="83" t="str">
        <f>产品服务物料清单!AA413</f>
        <v>×</v>
      </c>
      <c r="M413" s="24">
        <f>产品服务物料清单!AB413</f>
        <v>0</v>
      </c>
      <c r="N413" s="83">
        <f>产品服务物料清单!AC413</f>
        <v>0</v>
      </c>
      <c r="O413" s="83">
        <f>产品服务物料清单!AD413</f>
        <v>0</v>
      </c>
      <c r="P413" s="83">
        <f>产品服务物料清单!AE413</f>
        <v>0</v>
      </c>
      <c r="Q413" s="20" t="str">
        <f>产品服务物料清单!B413</f>
        <v>DD</v>
      </c>
      <c r="R413" s="20" t="str">
        <f>产品服务物料清单!A413</f>
        <v>服务采购合同</v>
      </c>
      <c r="S413" s="20" t="str">
        <f>产品服务物料清单!C413</f>
        <v>A:成本中心类业务</v>
      </c>
      <c r="T413" s="21" t="str">
        <f>产品服务物料清单!F413</f>
        <v>11</v>
      </c>
      <c r="U413" s="20" t="str">
        <f>产品服务物料清单!E413</f>
        <v>商务辅助服务</v>
      </c>
      <c r="V413" s="22">
        <f>产品服务物料清单!H413</f>
        <v>3</v>
      </c>
      <c r="W413" s="20" t="str">
        <f>产品服务物料清单!G413</f>
        <v>人力资源服务</v>
      </c>
      <c r="X413" s="20" t="str">
        <f>产品服务物料清单!I413</f>
        <v>10</v>
      </c>
      <c r="Y413" s="20" t="str">
        <f>产品服务物料清单!AQ413</f>
        <v>E:其他</v>
      </c>
      <c r="Z413" s="20" t="str">
        <f>产品服务物料清单!K413</f>
        <v>成本中心-辅助业务服务（制造类）</v>
      </c>
      <c r="AA413" s="24">
        <f>产品服务物料清单!Q413</f>
        <v>0.06</v>
      </c>
      <c r="AB413" s="83" t="str">
        <f>产品服务物料清单!R413</f>
        <v>其他</v>
      </c>
      <c r="AC413" s="123" t="str">
        <f>产品服务物料清单!S413</f>
        <v>不缴纳印花税</v>
      </c>
    </row>
    <row r="414" spans="1:29" ht="14.1" customHeight="1" x14ac:dyDescent="0.3">
      <c r="A414" s="83" t="str">
        <f>产品服务物料清单!J414</f>
        <v>DDA11311</v>
      </c>
      <c r="B414" s="83" t="str">
        <f>产品服务物料清单!L414</f>
        <v>PC</v>
      </c>
      <c r="C414" s="83">
        <f>产品服务物料清单!M414</f>
        <v>1</v>
      </c>
      <c r="D414" s="83" t="str">
        <f>产品服务物料清单!N414</f>
        <v>指企业在生产经营过程中将管理类与物业相关的辅助业务工作交由第三方来提供服务的业务。</v>
      </c>
      <c r="E414" s="123" t="str">
        <f>产品服务物料清单!O414</f>
        <v>A</v>
      </c>
      <c r="F414" s="83" t="str">
        <f>产品服务物料清单!P414</f>
        <v>D0</v>
      </c>
      <c r="G414" s="83" t="str">
        <f>产品服务物料清单!U414</f>
        <v>FW</v>
      </c>
      <c r="H414" s="123">
        <f>产品服务物料清单!V414</f>
        <v>5101055000</v>
      </c>
      <c r="I414" s="83" t="str">
        <f>产品服务物料清单!X414</f>
        <v>×</v>
      </c>
      <c r="J414" s="83" t="str">
        <f>产品服务物料清单!Y414</f>
        <v>×</v>
      </c>
      <c r="K414" s="83" t="str">
        <f>产品服务物料清单!Z414</f>
        <v>×</v>
      </c>
      <c r="L414" s="83" t="str">
        <f>产品服务物料清单!AA414</f>
        <v>×</v>
      </c>
      <c r="M414" s="24">
        <f>产品服务物料清单!AB414</f>
        <v>0</v>
      </c>
      <c r="N414" s="83">
        <f>产品服务物料清单!AC414</f>
        <v>0</v>
      </c>
      <c r="O414" s="83">
        <f>产品服务物料清单!AD414</f>
        <v>0</v>
      </c>
      <c r="P414" s="83">
        <f>产品服务物料清单!AE414</f>
        <v>0</v>
      </c>
      <c r="Q414" s="20" t="str">
        <f>产品服务物料清单!B414</f>
        <v>DD</v>
      </c>
      <c r="R414" s="20" t="str">
        <f>产品服务物料清单!A414</f>
        <v>服务采购合同</v>
      </c>
      <c r="S414" s="20" t="str">
        <f>产品服务物料清单!C414</f>
        <v>A:成本中心类业务</v>
      </c>
      <c r="T414" s="21" t="str">
        <f>产品服务物料清单!F414</f>
        <v>11</v>
      </c>
      <c r="U414" s="20" t="str">
        <f>产品服务物料清单!E414</f>
        <v>商务辅助服务</v>
      </c>
      <c r="V414" s="22">
        <f>产品服务物料清单!H414</f>
        <v>3</v>
      </c>
      <c r="W414" s="20" t="str">
        <f>产品服务物料清单!G414</f>
        <v>人力资源服务</v>
      </c>
      <c r="X414" s="20" t="str">
        <f>产品服务物料清单!I414</f>
        <v>11</v>
      </c>
      <c r="Y414" s="20" t="str">
        <f>产品服务物料清单!AQ414</f>
        <v>E:其他</v>
      </c>
      <c r="Z414" s="20" t="str">
        <f>产品服务物料清单!K414</f>
        <v>成本中心-辅助业务服务（管理类-物业）</v>
      </c>
      <c r="AA414" s="24">
        <f>产品服务物料清单!Q414</f>
        <v>0.06</v>
      </c>
      <c r="AB414" s="83" t="str">
        <f>产品服务物料清单!R414</f>
        <v>其他</v>
      </c>
      <c r="AC414" s="123" t="str">
        <f>产品服务物料清单!S414</f>
        <v>不缴纳印花税</v>
      </c>
    </row>
    <row r="415" spans="1:29" ht="14.1" customHeight="1" x14ac:dyDescent="0.3">
      <c r="A415" s="83" t="str">
        <f>产品服务物料清单!J415</f>
        <v>DFJ01002</v>
      </c>
      <c r="B415" s="83" t="str">
        <f>产品服务物料清单!L415</f>
        <v>PC</v>
      </c>
      <c r="C415" s="83">
        <f>产品服务物料清单!M415</f>
        <v>1</v>
      </c>
      <c r="D415" s="24" t="str">
        <f>产品服务物料清单!N415</f>
        <v>售后部门发生的、按委外加工结算的加工费用。</v>
      </c>
      <c r="E415" s="123" t="str">
        <f>产品服务物料清单!O415</f>
        <v>J</v>
      </c>
      <c r="F415" s="83" t="str">
        <f>产品服务物料清单!P415</f>
        <v>M1</v>
      </c>
      <c r="G415" s="83" t="str">
        <f>产品服务物料清单!U415</f>
        <v>JG</v>
      </c>
      <c r="H415" s="123" t="str">
        <f>产品服务物料清单!V415</f>
        <v>5101061000</v>
      </c>
      <c r="I415" s="83" t="str">
        <f>产品服务物料清单!X415</f>
        <v>×</v>
      </c>
      <c r="J415" s="83" t="str">
        <f>产品服务物料清单!Y415</f>
        <v>×</v>
      </c>
      <c r="K415" s="83" t="str">
        <f>产品服务物料清单!Z415</f>
        <v>×</v>
      </c>
      <c r="L415" s="83" t="str">
        <f>产品服务物料清单!AA415</f>
        <v>×</v>
      </c>
      <c r="M415" s="24">
        <f>产品服务物料清单!AB415</f>
        <v>0</v>
      </c>
      <c r="N415" s="83">
        <f>产品服务物料清单!AC415</f>
        <v>0</v>
      </c>
      <c r="O415" s="83">
        <f>产品服务物料清单!AD415</f>
        <v>0</v>
      </c>
      <c r="P415" s="83">
        <f>产品服务物料清单!AE415</f>
        <v>0</v>
      </c>
      <c r="Q415" s="20" t="str">
        <f>产品服务物料清单!B415</f>
        <v>DF</v>
      </c>
      <c r="R415" s="20" t="str">
        <f>产品服务物料清单!A415</f>
        <v>加工修理修配业务</v>
      </c>
      <c r="S415" s="20" t="str">
        <f>产品服务物料清单!C415</f>
        <v>J:售后类业务（ZC01)</v>
      </c>
      <c r="T415" s="21" t="str">
        <f>产品服务物料清单!F415</f>
        <v>01</v>
      </c>
      <c r="U415" s="20" t="str">
        <f>产品服务物料清单!E415</f>
        <v>加工修理修配劳务</v>
      </c>
      <c r="V415" s="22">
        <f>产品服务物料清单!H415</f>
        <v>0</v>
      </c>
      <c r="W415" s="20" t="str">
        <f>产品服务物料清单!G415</f>
        <v>加工修理修配劳务</v>
      </c>
      <c r="X415" s="20" t="str">
        <f>产品服务物料清单!I415</f>
        <v>02</v>
      </c>
      <c r="Y415" s="20" t="str">
        <f>产品服务物料清单!AQ415</f>
        <v>C:售后服务类</v>
      </c>
      <c r="Z415" s="20" t="str">
        <f>产品服务物料清单!K415</f>
        <v>售后订单-委托加工业务</v>
      </c>
      <c r="AA415" s="24">
        <f>产品服务物料清单!Q415</f>
        <v>0.13</v>
      </c>
      <c r="AB415" s="83" t="str">
        <f>产品服务物料清单!R415</f>
        <v>货物、加工修理修配劳务（进）</v>
      </c>
      <c r="AC415" s="123" t="str">
        <f>产品服务物料清单!S415</f>
        <v>加工承揽合同</v>
      </c>
    </row>
    <row r="416" spans="1:29" ht="14.1" customHeight="1" x14ac:dyDescent="0.3">
      <c r="A416" s="83" t="str">
        <f>产品服务物料清单!J416</f>
        <v>DDA11107</v>
      </c>
      <c r="B416" s="24" t="str">
        <f>产品服务物料清单!L416</f>
        <v>PC</v>
      </c>
      <c r="C416" s="83">
        <f>产品服务物料清单!M416</f>
        <v>1</v>
      </c>
      <c r="D416" s="24" t="str">
        <f>产品服务物料清单!N416</f>
        <v>公司间借调人员发生的差旅费。</v>
      </c>
      <c r="E416" s="123" t="str">
        <f>产品服务物料清单!O416</f>
        <v>A</v>
      </c>
      <c r="F416" s="83" t="str">
        <f>产品服务物料清单!P416</f>
        <v>D0</v>
      </c>
      <c r="G416" s="83" t="str">
        <f>产品服务物料清单!U416</f>
        <v>FW</v>
      </c>
      <c r="H416" s="123">
        <f>产品服务物料清单!V416</f>
        <v>5101014000</v>
      </c>
      <c r="I416" s="83" t="str">
        <f>产品服务物料清单!X416</f>
        <v>×</v>
      </c>
      <c r="J416" s="83" t="str">
        <f>产品服务物料清单!Y416</f>
        <v>×</v>
      </c>
      <c r="K416" s="83" t="str">
        <f>产品服务物料清单!Z416</f>
        <v>×</v>
      </c>
      <c r="L416" s="83" t="str">
        <f>产品服务物料清单!AA416</f>
        <v>×</v>
      </c>
      <c r="M416" s="24">
        <f>产品服务物料清单!AB416</f>
        <v>0</v>
      </c>
      <c r="N416" s="24">
        <f>产品服务物料清单!AC416</f>
        <v>0</v>
      </c>
      <c r="O416" s="83">
        <f>产品服务物料清单!AD416</f>
        <v>0</v>
      </c>
      <c r="P416" s="83">
        <f>产品服务物料清单!AE416</f>
        <v>0</v>
      </c>
      <c r="Q416" s="20" t="str">
        <f>产品服务物料清单!B416</f>
        <v>DD</v>
      </c>
      <c r="R416" s="20" t="str">
        <f>产品服务物料清单!A416</f>
        <v>服务采购合同</v>
      </c>
      <c r="S416" s="20" t="str">
        <f>产品服务物料清单!C416</f>
        <v>A:成本中心类业务</v>
      </c>
      <c r="T416" s="21" t="str">
        <f>产品服务物料清单!F416</f>
        <v>11</v>
      </c>
      <c r="U416" s="20" t="str">
        <f>产品服务物料清单!E416</f>
        <v>商务辅助服务</v>
      </c>
      <c r="V416" s="22">
        <f>产品服务物料清单!H416</f>
        <v>1</v>
      </c>
      <c r="W416" s="20" t="str">
        <f>产品服务物料清单!G416</f>
        <v>企业管理服务</v>
      </c>
      <c r="X416" s="20" t="str">
        <f>产品服务物料清单!I416</f>
        <v>07</v>
      </c>
      <c r="Y416" s="20" t="str">
        <f>产品服务物料清单!AQ416</f>
        <v>D:党工团办综合</v>
      </c>
      <c r="Z416" s="20" t="str">
        <f>产品服务物料清单!K416</f>
        <v>成本中心-跨公司人员服务-差旅</v>
      </c>
      <c r="AA416" s="24">
        <f>产品服务物料清单!Q416</f>
        <v>0.06</v>
      </c>
      <c r="AB416" s="83" t="str">
        <f>产品服务物料清单!R416</f>
        <v>其他</v>
      </c>
      <c r="AC416" s="123" t="str">
        <f>产品服务物料清单!S416</f>
        <v>不缴纳印花税</v>
      </c>
    </row>
    <row r="417" spans="1:29" ht="14.1" customHeight="1" x14ac:dyDescent="0.3">
      <c r="A417" s="83" t="str">
        <f>产品服务物料清单!J417</f>
        <v>DFI01001</v>
      </c>
      <c r="B417" s="83" t="str">
        <f>产品服务物料清单!L417</f>
        <v>PC</v>
      </c>
      <c r="C417" s="83">
        <f>产品服务物料清单!M417</f>
        <v>1</v>
      </c>
      <c r="D417" s="24" t="str">
        <f>产品服务物料清单!N417</f>
        <v>基于技术订单，开展的委托加工生产产品、试验件、设备、工装等业务。</v>
      </c>
      <c r="E417" s="123" t="str">
        <f>产品服务物料清单!O417</f>
        <v>I</v>
      </c>
      <c r="F417" s="83" t="str">
        <f>产品服务物料清单!P417</f>
        <v>M1</v>
      </c>
      <c r="G417" s="83" t="str">
        <f>产品服务物料清单!U417</f>
        <v>JG</v>
      </c>
      <c r="H417" s="123" t="str">
        <f>产品服务物料清单!V417</f>
        <v>5101061000</v>
      </c>
      <c r="I417" s="83" t="str">
        <f>产品服务物料清单!X417</f>
        <v>×</v>
      </c>
      <c r="J417" s="83" t="str">
        <f>产品服务物料清单!Y417</f>
        <v>×</v>
      </c>
      <c r="K417" s="83" t="str">
        <f>产品服务物料清单!Z417</f>
        <v>×</v>
      </c>
      <c r="L417" s="83" t="str">
        <f>产品服务物料清单!AA417</f>
        <v>×</v>
      </c>
      <c r="M417" s="24">
        <f>产品服务物料清单!AB417</f>
        <v>0</v>
      </c>
      <c r="N417" s="83">
        <f>产品服务物料清单!AC417</f>
        <v>0</v>
      </c>
      <c r="O417" s="83">
        <f>产品服务物料清单!AD417</f>
        <v>0</v>
      </c>
      <c r="P417" s="83">
        <f>产品服务物料清单!AE417</f>
        <v>0</v>
      </c>
      <c r="Q417" s="20" t="str">
        <f>产品服务物料清单!B417</f>
        <v>DF</v>
      </c>
      <c r="R417" s="20" t="str">
        <f>产品服务物料清单!A417</f>
        <v>加工修理修配业务</v>
      </c>
      <c r="S417" s="20" t="str">
        <f>产品服务物料清单!C417</f>
        <v>I:技术服务类业务(ZR01/ZY04)</v>
      </c>
      <c r="T417" s="21" t="str">
        <f>产品服务物料清单!F417</f>
        <v>01</v>
      </c>
      <c r="U417" s="20" t="str">
        <f>产品服务物料清单!E417</f>
        <v>加工修理修配劳务</v>
      </c>
      <c r="V417" s="22">
        <f>产品服务物料清单!H417</f>
        <v>0</v>
      </c>
      <c r="W417" s="20" t="str">
        <f>产品服务物料清单!G417</f>
        <v>加工修理修配劳务</v>
      </c>
      <c r="X417" s="20" t="str">
        <f>产品服务物料清单!I417</f>
        <v>01</v>
      </c>
      <c r="Y417" s="20" t="str">
        <f>产品服务物料清单!AQ417</f>
        <v>E:其他</v>
      </c>
      <c r="Z417" s="20" t="str">
        <f>产品服务物料清单!K417</f>
        <v>技术订单-加工费</v>
      </c>
      <c r="AA417" s="24">
        <f>产品服务物料清单!Q417</f>
        <v>0.13</v>
      </c>
      <c r="AB417" s="83" t="str">
        <f>产品服务物料清单!R417</f>
        <v>货物、加工修理修配劳务（进）</v>
      </c>
      <c r="AC417" s="123" t="str">
        <f>产品服务物料清单!S417</f>
        <v>加工承揽合同</v>
      </c>
    </row>
    <row r="418" spans="1:29" ht="14.1" customHeight="1" x14ac:dyDescent="0.3">
      <c r="A418" s="83" t="str">
        <f>产品服务物料清单!J418</f>
        <v>DDJ02501</v>
      </c>
      <c r="B418" s="83" t="str">
        <f>产品服务物料清单!L418</f>
        <v>PC</v>
      </c>
      <c r="C418" s="83">
        <f>产品服务物料清单!M418</f>
        <v>1</v>
      </c>
      <c r="D418" s="24" t="str">
        <f>产品服务物料清单!N418</f>
        <v>指售后业务中发生的、使用装卸搬运工具或人力、畜力将设备、工装等在运输工具之间、装卸现场之间或者运输工具与装卸现场之间进行装卸和搬运的业务活动</v>
      </c>
      <c r="E418" s="123" t="str">
        <f>产品服务物料清单!O418</f>
        <v>J</v>
      </c>
      <c r="F418" s="83" t="str">
        <f>产品服务物料清单!P418</f>
        <v>D0</v>
      </c>
      <c r="G418" s="83" t="str">
        <f>产品服务物料清单!U418</f>
        <v>FW</v>
      </c>
      <c r="H418" s="123" t="str">
        <f>产品服务物料清单!V418</f>
        <v>5101050000</v>
      </c>
      <c r="I418" s="83" t="str">
        <f>产品服务物料清单!X418</f>
        <v>×</v>
      </c>
      <c r="J418" s="83" t="str">
        <f>产品服务物料清单!Y418</f>
        <v>×</v>
      </c>
      <c r="K418" s="83" t="str">
        <f>产品服务物料清单!Z418</f>
        <v>×</v>
      </c>
      <c r="L418" s="83" t="str">
        <f>产品服务物料清单!AA418</f>
        <v>×</v>
      </c>
      <c r="M418" s="24">
        <f>产品服务物料清单!AB418</f>
        <v>0</v>
      </c>
      <c r="N418" s="83">
        <f>产品服务物料清单!AC418</f>
        <v>0</v>
      </c>
      <c r="O418" s="83">
        <f>产品服务物料清单!AD418</f>
        <v>0</v>
      </c>
      <c r="P418" s="83">
        <f>产品服务物料清单!AE418</f>
        <v>0</v>
      </c>
      <c r="Q418" s="20" t="str">
        <f>产品服务物料清单!B418</f>
        <v>DD</v>
      </c>
      <c r="R418" s="20" t="str">
        <f>产品服务物料清单!A418</f>
        <v>服务采购合同</v>
      </c>
      <c r="S418" s="20" t="str">
        <f>产品服务物料清单!C418</f>
        <v>J:售后类业务（ZC02)</v>
      </c>
      <c r="T418" s="21" t="str">
        <f>产品服务物料清单!F418</f>
        <v>02</v>
      </c>
      <c r="U418" s="20" t="str">
        <f>产品服务物料清单!E418</f>
        <v>物流辅助服务</v>
      </c>
      <c r="V418" s="22">
        <f>产品服务物料清单!H418</f>
        <v>5</v>
      </c>
      <c r="W418" s="20" t="str">
        <f>产品服务物料清单!G418</f>
        <v>装卸搬运服务</v>
      </c>
      <c r="X418" s="20" t="str">
        <f>产品服务物料清单!I418</f>
        <v>01</v>
      </c>
      <c r="Y418" s="20" t="str">
        <f>产品服务物料清单!AQ418</f>
        <v>E:其他</v>
      </c>
      <c r="Z418" s="20" t="str">
        <f>产品服务物料清单!K418</f>
        <v>售后订单-装卸搬运</v>
      </c>
      <c r="AA418" s="24">
        <f>产品服务物料清单!Q418</f>
        <v>0.06</v>
      </c>
      <c r="AB418" s="83" t="str">
        <f>产品服务物料清单!R418</f>
        <v>其他</v>
      </c>
      <c r="AC418" s="123" t="str">
        <f>产品服务物料清单!S418</f>
        <v>不缴纳印花税</v>
      </c>
    </row>
    <row r="419" spans="1:29" ht="14.1" customHeight="1" x14ac:dyDescent="0.3">
      <c r="A419" s="83" t="str">
        <f>产品服务物料清单!J419</f>
        <v>DDA12403</v>
      </c>
      <c r="B419" s="24" t="str">
        <f>产品服务物料清单!L419</f>
        <v>PC</v>
      </c>
      <c r="C419" s="83">
        <f>产品服务物料清单!M419</f>
        <v>1</v>
      </c>
      <c r="D419" s="24" t="str">
        <f>产品服务物料清单!N419</f>
        <v>指通过提供饮食为客户来访客人提供与日常工作餐相关的饮食服务。</v>
      </c>
      <c r="E419" s="123" t="str">
        <f>产品服务物料清单!O419</f>
        <v>A</v>
      </c>
      <c r="F419" s="83" t="str">
        <f>产品服务物料清单!P419</f>
        <v>D3</v>
      </c>
      <c r="G419" s="83" t="str">
        <f>产品服务物料清单!U419</f>
        <v>FW</v>
      </c>
      <c r="H419" s="123">
        <f>产品服务物料清单!V419</f>
        <v>5101032000</v>
      </c>
      <c r="I419" s="83" t="str">
        <f>产品服务物料清单!X419</f>
        <v>×</v>
      </c>
      <c r="J419" s="83" t="str">
        <f>产品服务物料清单!Y419</f>
        <v>×</v>
      </c>
      <c r="K419" s="83" t="str">
        <f>产品服务物料清单!Z419</f>
        <v>×</v>
      </c>
      <c r="L419" s="83" t="str">
        <f>产品服务物料清单!AA419</f>
        <v>×</v>
      </c>
      <c r="M419" s="24">
        <f>产品服务物料清单!AB419</f>
        <v>0</v>
      </c>
      <c r="N419" s="83">
        <f>产品服务物料清单!AC419</f>
        <v>0</v>
      </c>
      <c r="O419" s="83">
        <f>产品服务物料清单!AD419</f>
        <v>0</v>
      </c>
      <c r="P419" s="83">
        <f>产品服务物料清单!AE419</f>
        <v>0</v>
      </c>
      <c r="Q419" s="20" t="str">
        <f>产品服务物料清单!B419</f>
        <v>DD</v>
      </c>
      <c r="R419" s="20" t="str">
        <f>产品服务物料清单!A419</f>
        <v>服务采购合同</v>
      </c>
      <c r="S419" s="20" t="str">
        <f>产品服务物料清单!C419</f>
        <v>A:成本中心类业务</v>
      </c>
      <c r="T419" s="21" t="str">
        <f>产品服务物料清单!F419</f>
        <v>12</v>
      </c>
      <c r="U419" s="20" t="str">
        <f>产品服务物料清单!E419</f>
        <v>生活服务</v>
      </c>
      <c r="V419" s="22">
        <f>产品服务物料清单!H419</f>
        <v>4</v>
      </c>
      <c r="W419" s="20" t="str">
        <f>产品服务物料清单!G419</f>
        <v>餐饮住宿服务</v>
      </c>
      <c r="X419" s="20" t="str">
        <f>产品服务物料清单!I419</f>
        <v>03</v>
      </c>
      <c r="Y419" s="20" t="str">
        <f>产品服务物料清单!AQ419</f>
        <v>E:其他</v>
      </c>
      <c r="Z419" s="20" t="str">
        <f>产品服务物料清单!K419</f>
        <v>成本中心-招待餐费</v>
      </c>
      <c r="AA419" s="24">
        <f>产品服务物料清单!Q419</f>
        <v>0.06</v>
      </c>
      <c r="AB419" s="83" t="str">
        <f>产品服务物料清单!R419</f>
        <v>生活服务</v>
      </c>
      <c r="AC419" s="123" t="str">
        <f>产品服务物料清单!S419</f>
        <v>不缴纳印花税</v>
      </c>
    </row>
    <row r="420" spans="1:29" ht="14.1" customHeight="1" x14ac:dyDescent="0.3">
      <c r="A420" s="83" t="str">
        <f>产品服务物料清单!J420</f>
        <v>DDA10323</v>
      </c>
      <c r="B420" s="83" t="str">
        <f>产品服务物料清单!L420</f>
        <v>PC</v>
      </c>
      <c r="C420" s="83">
        <f>产品服务物料清单!M420</f>
        <v>1</v>
      </c>
      <c r="D420" s="83" t="str">
        <f>产品服务物料清单!N420</f>
        <v>专利数据库、文献数据库、管理系统等年费。</v>
      </c>
      <c r="E420" s="123" t="str">
        <f>产品服务物料清单!O420</f>
        <v>A</v>
      </c>
      <c r="F420" s="83" t="str">
        <f>产品服务物料清单!P420</f>
        <v>D0</v>
      </c>
      <c r="G420" s="83" t="str">
        <f>产品服务物料清单!U420</f>
        <v>FW</v>
      </c>
      <c r="H420" s="123" t="str">
        <f>产品服务物料清单!V420</f>
        <v>5101011000</v>
      </c>
      <c r="I420" s="83" t="str">
        <f>产品服务物料清单!X420</f>
        <v>×</v>
      </c>
      <c r="J420" s="83" t="str">
        <f>产品服务物料清单!Y420</f>
        <v>×</v>
      </c>
      <c r="K420" s="83" t="str">
        <f>产品服务物料清单!Z420</f>
        <v>×</v>
      </c>
      <c r="L420" s="83" t="str">
        <f>产品服务物料清单!AA420</f>
        <v>×</v>
      </c>
      <c r="M420" s="24">
        <f>产品服务物料清单!AB420</f>
        <v>0</v>
      </c>
      <c r="N420" s="83">
        <f>产品服务物料清单!AC420</f>
        <v>0</v>
      </c>
      <c r="O420" s="83">
        <f>产品服务物料清单!AD420</f>
        <v>0</v>
      </c>
      <c r="P420" s="83">
        <f>产品服务物料清单!AE420</f>
        <v>0</v>
      </c>
      <c r="Q420" s="20" t="str">
        <f>产品服务物料清单!B420</f>
        <v>DD</v>
      </c>
      <c r="R420" s="20" t="str">
        <f>产品服务物料清单!A420</f>
        <v>服务采购合同</v>
      </c>
      <c r="S420" s="20" t="str">
        <f>产品服务物料清单!C420</f>
        <v>A:成本中心类业务</v>
      </c>
      <c r="T420" s="21">
        <f>产品服务物料清单!F420</f>
        <v>10</v>
      </c>
      <c r="U420" s="20" t="str">
        <f>产品服务物料清单!E420</f>
        <v>鉴证咨询服务</v>
      </c>
      <c r="V420" s="22">
        <f>产品服务物料清单!H420</f>
        <v>3</v>
      </c>
      <c r="W420" s="20" t="str">
        <f>产品服务物料清单!G420</f>
        <v>咨询服务</v>
      </c>
      <c r="X420" s="20" t="str">
        <f>产品服务物料清单!I420</f>
        <v>23</v>
      </c>
      <c r="Y420" s="20" t="str">
        <f>产品服务物料清单!AQ420</f>
        <v>E:其他</v>
      </c>
      <c r="Z420" s="20" t="str">
        <f>产品服务物料清单!K420</f>
        <v>成本中心-数据库年费</v>
      </c>
      <c r="AA420" s="24">
        <f>产品服务物料清单!Q420</f>
        <v>0.06</v>
      </c>
      <c r="AB420" s="83" t="str">
        <f>产品服务物料清单!R420</f>
        <v>其他</v>
      </c>
      <c r="AC420" s="123" t="str">
        <f>产品服务物料清单!S420</f>
        <v>不缴纳印花税</v>
      </c>
    </row>
    <row r="421" spans="1:29" ht="14.1" customHeight="1" x14ac:dyDescent="0.3">
      <c r="A421" s="83" t="str">
        <f>产品服务物料清单!J421</f>
        <v>DDA01107</v>
      </c>
      <c r="B421" s="83" t="str">
        <f>产品服务物料清单!L421</f>
        <v>PC</v>
      </c>
      <c r="C421" s="83">
        <f>产品服务物料清单!M421</f>
        <v>1</v>
      </c>
      <c r="D421" s="24" t="str">
        <f>产品服务物料清单!N421</f>
        <v>指销售叶片发生的、通过铁路运输或其他陆路运输等方式进行的运输服务。</v>
      </c>
      <c r="E421" s="123" t="str">
        <f>产品服务物料清单!O421</f>
        <v>A</v>
      </c>
      <c r="F421" s="83" t="str">
        <f>产品服务物料清单!P421</f>
        <v>N1</v>
      </c>
      <c r="G421" s="83" t="str">
        <f>产品服务物料清单!U421</f>
        <v>YS</v>
      </c>
      <c r="H421" s="123">
        <f>产品服务物料清单!V421</f>
        <v>6401030000</v>
      </c>
      <c r="I421" s="83" t="str">
        <f>产品服务物料清单!X421</f>
        <v>×</v>
      </c>
      <c r="J421" s="83" t="str">
        <f>产品服务物料清单!Y421</f>
        <v>×</v>
      </c>
      <c r="K421" s="83" t="str">
        <f>产品服务物料清单!Z421</f>
        <v>×</v>
      </c>
      <c r="L421" s="83" t="str">
        <f>产品服务物料清单!AA421</f>
        <v>×</v>
      </c>
      <c r="M421" s="24" t="str">
        <f>产品服务物料清单!AB421</f>
        <v>备注栏内容：应将起运地、到达地、车种车号以及运输货物信息等内容填写在发票备注栏中</v>
      </c>
      <c r="N421" s="83">
        <f>产品服务物料清单!AC421</f>
        <v>0</v>
      </c>
      <c r="O421" s="83">
        <f>产品服务物料清单!AD421</f>
        <v>0</v>
      </c>
      <c r="P421" s="83">
        <f>产品服务物料清单!AE421</f>
        <v>0</v>
      </c>
      <c r="Q421" s="20" t="str">
        <f>产品服务物料清单!B421</f>
        <v>DD</v>
      </c>
      <c r="R421" s="20" t="str">
        <f>产品服务物料清单!A421</f>
        <v>服务采购合同</v>
      </c>
      <c r="S421" s="20" t="str">
        <f>产品服务物料清单!C421</f>
        <v>A:成本中心类业务</v>
      </c>
      <c r="T421" s="21" t="str">
        <f>产品服务物料清单!F421</f>
        <v>01</v>
      </c>
      <c r="U421" s="20" t="str">
        <f>产品服务物料清单!E421</f>
        <v>交通运输服务</v>
      </c>
      <c r="V421" s="22">
        <f>产品服务物料清单!H421</f>
        <v>1</v>
      </c>
      <c r="W421" s="20" t="str">
        <f>产品服务物料清单!G421</f>
        <v>陆路运输服务</v>
      </c>
      <c r="X421" s="20" t="str">
        <f>产品服务物料清单!I421</f>
        <v>07</v>
      </c>
      <c r="Y421" s="20" t="str">
        <f>产品服务物料清单!AQ421</f>
        <v>E:其他</v>
      </c>
      <c r="Z421" s="20" t="str">
        <f>产品服务物料清单!K421</f>
        <v>成本中心-陆路运输-销售叶片</v>
      </c>
      <c r="AA421" s="24">
        <f>产品服务物料清单!Q421</f>
        <v>0.09</v>
      </c>
      <c r="AB421" s="83" t="str">
        <f>产品服务物料清单!R421</f>
        <v>运输服务（进）</v>
      </c>
      <c r="AC421" s="123" t="str">
        <f>产品服务物料清单!S421</f>
        <v>货物运输合同</v>
      </c>
    </row>
    <row r="422" spans="1:29" ht="14.1" customHeight="1" x14ac:dyDescent="0.3">
      <c r="A422" s="83" t="str">
        <f>产品服务物料清单!J422</f>
        <v>DDA10324</v>
      </c>
      <c r="B422" s="83" t="str">
        <f>产品服务物料清单!L422</f>
        <v>PC</v>
      </c>
      <c r="C422" s="83">
        <f>产品服务物料清单!M422</f>
        <v>1</v>
      </c>
      <c r="D422" s="83" t="str">
        <f>产品服务物料清单!N422</f>
        <v>发生与研发项目不直接相关的技术咨询费用。</v>
      </c>
      <c r="E422" s="123" t="str">
        <f>产品服务物料清单!O422</f>
        <v>A</v>
      </c>
      <c r="F422" s="83" t="str">
        <f>产品服务物料清单!P422</f>
        <v>D0</v>
      </c>
      <c r="G422" s="83" t="str">
        <f>产品服务物料清单!U422</f>
        <v>JS</v>
      </c>
      <c r="H422" s="123" t="str">
        <f>产品服务物料清单!V422</f>
        <v>5101030000</v>
      </c>
      <c r="I422" s="83" t="str">
        <f>产品服务物料清单!X422</f>
        <v>×</v>
      </c>
      <c r="J422" s="83" t="str">
        <f>产品服务物料清单!Y422</f>
        <v>×</v>
      </c>
      <c r="K422" s="83" t="str">
        <f>产品服务物料清单!Z422</f>
        <v>×</v>
      </c>
      <c r="L422" s="83" t="str">
        <f>产品服务物料清单!AA422</f>
        <v>×</v>
      </c>
      <c r="M422" s="24">
        <f>产品服务物料清单!AB422</f>
        <v>0</v>
      </c>
      <c r="N422" s="83">
        <f>产品服务物料清单!AC422</f>
        <v>0</v>
      </c>
      <c r="O422" s="83">
        <f>产品服务物料清单!AD422</f>
        <v>0</v>
      </c>
      <c r="P422" s="83">
        <f>产品服务物料清单!AE422</f>
        <v>0</v>
      </c>
      <c r="Q422" s="20" t="str">
        <f>产品服务物料清单!B422</f>
        <v>DD</v>
      </c>
      <c r="R422" s="20" t="str">
        <f>产品服务物料清单!A422</f>
        <v>服务采购合同</v>
      </c>
      <c r="S422" s="20" t="str">
        <f>产品服务物料清单!C422</f>
        <v>A:成本中心类业务</v>
      </c>
      <c r="T422" s="21">
        <f>产品服务物料清单!F422</f>
        <v>10</v>
      </c>
      <c r="U422" s="20" t="str">
        <f>产品服务物料清单!E422</f>
        <v>鉴证咨询服务</v>
      </c>
      <c r="V422" s="22">
        <f>产品服务物料清单!H422</f>
        <v>3</v>
      </c>
      <c r="W422" s="20" t="str">
        <f>产品服务物料清单!G422</f>
        <v>咨询服务</v>
      </c>
      <c r="X422" s="20" t="str">
        <f>产品服务物料清单!I422</f>
        <v>24</v>
      </c>
      <c r="Y422" s="20" t="str">
        <f>产品服务物料清单!AQ422</f>
        <v>E:其他</v>
      </c>
      <c r="Z422" s="20" t="str">
        <f>产品服务物料清单!K422</f>
        <v>成本中心-技术咨询服务</v>
      </c>
      <c r="AA422" s="24">
        <f>产品服务物料清单!Q422</f>
        <v>0.06</v>
      </c>
      <c r="AB422" s="83" t="str">
        <f>产品服务物料清单!R422</f>
        <v>其他</v>
      </c>
      <c r="AC422" s="123" t="str">
        <f>产品服务物料清单!S422</f>
        <v>技术合同</v>
      </c>
    </row>
    <row r="423" spans="1:29" ht="14.1" customHeight="1" x14ac:dyDescent="0.3">
      <c r="A423" s="83" t="str">
        <f>产品服务物料清单!J423</f>
        <v>DDJ03202</v>
      </c>
      <c r="B423" s="83" t="str">
        <f>产品服务物料清单!L423</f>
        <v>PC</v>
      </c>
      <c r="C423" s="83">
        <f>产品服务物料清单!M423</f>
        <v>1</v>
      </c>
      <c r="D423" s="83" t="str">
        <f>产品服务物料清单!N423</f>
        <v>指在约定时间租用房屋，用于售后叶片维修。</v>
      </c>
      <c r="E423" s="123" t="str">
        <f>产品服务物料清单!O423</f>
        <v>J</v>
      </c>
      <c r="F423" s="83" t="str">
        <f>产品服务物料清单!P423</f>
        <v>N4</v>
      </c>
      <c r="G423" s="83" t="str">
        <f>产品服务物料清单!U423</f>
        <v>ZL</v>
      </c>
      <c r="H423" s="123" t="str">
        <f>产品服务物料清单!V423</f>
        <v>5101043000</v>
      </c>
      <c r="I423" s="83" t="str">
        <f>产品服务物料清单!X423</f>
        <v>×</v>
      </c>
      <c r="J423" s="83" t="str">
        <f>产品服务物料清单!Y423</f>
        <v>×</v>
      </c>
      <c r="K423" s="83" t="str">
        <f>产品服务物料清单!Z423</f>
        <v>×</v>
      </c>
      <c r="L423" s="83" t="str">
        <f>产品服务物料清单!AA423</f>
        <v>×</v>
      </c>
      <c r="M423" s="24" t="str">
        <f>产品服务物料清单!AB423</f>
        <v>备注栏内容：不动产的详细地址。</v>
      </c>
      <c r="N423" s="83">
        <f>产品服务物料清单!AC423</f>
        <v>0</v>
      </c>
      <c r="O423" s="83">
        <f>产品服务物料清单!AD423</f>
        <v>0</v>
      </c>
      <c r="P423" s="83">
        <f>产品服务物料清单!AE423</f>
        <v>0</v>
      </c>
      <c r="Q423" s="20" t="str">
        <f>产品服务物料清单!B423</f>
        <v>DD</v>
      </c>
      <c r="R423" s="20" t="str">
        <f>产品服务物料清单!A423</f>
        <v>服务采购合同</v>
      </c>
      <c r="S423" s="20" t="str">
        <f>产品服务物料清单!C423</f>
        <v>J:售后类业务（ZC01)</v>
      </c>
      <c r="T423" s="21" t="str">
        <f>产品服务物料清单!F423</f>
        <v>03</v>
      </c>
      <c r="U423" s="20" t="str">
        <f>产品服务物料清单!E423</f>
        <v>租赁服务</v>
      </c>
      <c r="V423" s="22">
        <f>产品服务物料清单!H423</f>
        <v>2</v>
      </c>
      <c r="W423" s="20" t="str">
        <f>产品服务物料清单!G423</f>
        <v>经营租赁服务</v>
      </c>
      <c r="X423" s="20" t="str">
        <f>产品服务物料清单!I423</f>
        <v>02</v>
      </c>
      <c r="Y423" s="20" t="str">
        <f>产品服务物料清单!AQ423</f>
        <v>C:售后服务类</v>
      </c>
      <c r="Z423" s="20" t="str">
        <f>产品服务物料清单!K423</f>
        <v>售后订单-不动产租赁-厂房</v>
      </c>
      <c r="AA423" s="24">
        <f>产品服务物料清单!Q423</f>
        <v>0.09</v>
      </c>
      <c r="AB423" s="83" t="str">
        <f>产品服务物料清单!R423</f>
        <v>不动产租赁服务（进）</v>
      </c>
      <c r="AC423" s="123" t="str">
        <f>产品服务物料清单!S423</f>
        <v>财产租赁合同</v>
      </c>
    </row>
    <row r="424" spans="1:29" ht="14.1" customHeight="1" x14ac:dyDescent="0.3">
      <c r="A424" s="83" t="str">
        <f>产品服务物料清单!J424</f>
        <v>DBK01001</v>
      </c>
      <c r="B424" s="83" t="str">
        <f>产品服务物料清单!L424</f>
        <v>PC</v>
      </c>
      <c r="C424" s="83">
        <f>产品服务物料清单!M424</f>
        <v>1</v>
      </c>
      <c r="D424" s="83" t="str">
        <f>产品服务物料清单!N424</f>
        <v>指在建设期间，采购工程物资。</v>
      </c>
      <c r="E424" s="123" t="str">
        <f>产品服务物料清单!O424</f>
        <v>K</v>
      </c>
      <c r="F424" s="83" t="str">
        <f>产品服务物料清单!P424</f>
        <v>M1</v>
      </c>
      <c r="G424" s="83" t="str">
        <f>产品服务物料清单!U424</f>
        <v>CG</v>
      </c>
      <c r="H424" s="123" t="str">
        <f>产品服务物料清单!V424</f>
        <v>8001040023</v>
      </c>
      <c r="I424" s="83" t="str">
        <f>产品服务物料清单!X424</f>
        <v>×</v>
      </c>
      <c r="J424" s="83" t="str">
        <f>产品服务物料清单!Y424</f>
        <v>×</v>
      </c>
      <c r="K424" s="83" t="str">
        <f>产品服务物料清单!Z424</f>
        <v>×</v>
      </c>
      <c r="L424" s="83" t="str">
        <f>产品服务物料清单!AA424</f>
        <v>×</v>
      </c>
      <c r="M424" s="24">
        <f>产品服务物料清单!AB424</f>
        <v>0</v>
      </c>
      <c r="N424" s="83">
        <f>产品服务物料清单!AC424</f>
        <v>0</v>
      </c>
      <c r="O424" s="83">
        <f>产品服务物料清单!AD424</f>
        <v>0</v>
      </c>
      <c r="P424" s="83">
        <f>产品服务物料清单!AE424</f>
        <v>0</v>
      </c>
      <c r="Q424" s="20" t="str">
        <f>产品服务物料清单!B424</f>
        <v>DB</v>
      </c>
      <c r="R424" s="20" t="str">
        <f>产品服务物料清单!A424</f>
        <v>物资采购合同</v>
      </c>
      <c r="S424" s="20" t="str">
        <f>产品服务物料清单!C424</f>
        <v>K:在建工程类业务（ZI01/02)</v>
      </c>
      <c r="T424" s="21" t="str">
        <f>产品服务物料清单!F424</f>
        <v>01</v>
      </c>
      <c r="U424" s="20" t="str">
        <f>产品服务物料清单!E424</f>
        <v>C类物资采购</v>
      </c>
      <c r="V424" s="22">
        <f>产品服务物料清单!H424</f>
        <v>0</v>
      </c>
      <c r="W424" s="20">
        <f>产品服务物料清单!G424</f>
        <v>0</v>
      </c>
      <c r="X424" s="20" t="str">
        <f>产品服务物料清单!I424</f>
        <v>01</v>
      </c>
      <c r="Y424" s="20" t="str">
        <f>产品服务物料清单!AQ424</f>
        <v>E:其他</v>
      </c>
      <c r="Z424" s="20" t="str">
        <f>产品服务物料清单!K424</f>
        <v>在建工程-工程物资</v>
      </c>
      <c r="AA424" s="24">
        <f>产品服务物料清单!Q424</f>
        <v>0.13</v>
      </c>
      <c r="AB424" s="83" t="str">
        <f>产品服务物料清单!R424</f>
        <v>货物、加工修理修配劳务（进）</v>
      </c>
      <c r="AC424" s="123" t="str">
        <f>产品服务物料清单!S424</f>
        <v>采购合同</v>
      </c>
    </row>
    <row r="425" spans="1:29" ht="14.1" customHeight="1" x14ac:dyDescent="0.3">
      <c r="A425" s="83" t="str">
        <f>产品服务物料清单!J425</f>
        <v>DBC01003</v>
      </c>
      <c r="B425" s="83" t="str">
        <f>产品服务物料清单!L425</f>
        <v>PC</v>
      </c>
      <c r="C425" s="83">
        <f>产品服务物料清单!M425</f>
        <v>1</v>
      </c>
      <c r="D425" s="83" t="str">
        <f>产品服务物料清单!N425</f>
        <v>指公司为安全保障，为公司员工购买劳动保护用品、应急药品用于日常工作使用。</v>
      </c>
      <c r="E425" s="123" t="str">
        <f>产品服务物料清单!O425</f>
        <v>C</v>
      </c>
      <c r="F425" s="83" t="str">
        <f>产品服务物料清单!P425</f>
        <v>M1</v>
      </c>
      <c r="G425" s="83" t="str">
        <f>产品服务物料清单!U425</f>
        <v>CG</v>
      </c>
      <c r="H425" s="123">
        <f>产品服务物料清单!V425</f>
        <v>5101025000</v>
      </c>
      <c r="I425" s="83" t="str">
        <f>产品服务物料清单!X425</f>
        <v>×</v>
      </c>
      <c r="J425" s="83" t="str">
        <f>产品服务物料清单!Y425</f>
        <v>×</v>
      </c>
      <c r="K425" s="83" t="str">
        <f>产品服务物料清单!Z425</f>
        <v>×</v>
      </c>
      <c r="L425" s="83" t="str">
        <f>产品服务物料清单!AA425</f>
        <v>×</v>
      </c>
      <c r="M425" s="24">
        <f>产品服务物料清单!AB425</f>
        <v>0</v>
      </c>
      <c r="N425" s="83">
        <f>产品服务物料清单!AC425</f>
        <v>0</v>
      </c>
      <c r="O425" s="83" t="str">
        <f>产品服务物料清单!AD425</f>
        <v>安全生产-劳动保护</v>
      </c>
      <c r="P425" s="83">
        <f>产品服务物料清单!AE425</f>
        <v>0</v>
      </c>
      <c r="Q425" s="20" t="str">
        <f>产品服务物料清单!B425</f>
        <v>DB</v>
      </c>
      <c r="R425" s="20" t="str">
        <f>产品服务物料清单!A425</f>
        <v>物资采购合同</v>
      </c>
      <c r="S425" s="20" t="str">
        <f>产品服务物料清单!C425</f>
        <v>C:安全生产类业务</v>
      </c>
      <c r="T425" s="21" t="str">
        <f>产品服务物料清单!F425</f>
        <v>01</v>
      </c>
      <c r="U425" s="20" t="str">
        <f>产品服务物料清单!E425</f>
        <v>C类物资采购</v>
      </c>
      <c r="V425" s="22">
        <f>产品服务物料清单!H425</f>
        <v>0</v>
      </c>
      <c r="W425" s="20">
        <f>产品服务物料清单!G425</f>
        <v>0</v>
      </c>
      <c r="X425" s="20" t="str">
        <f>产品服务物料清单!I425</f>
        <v>03</v>
      </c>
      <c r="Y425" s="20" t="str">
        <f>产品服务物料清单!AQ425</f>
        <v>A:安环质量类</v>
      </c>
      <c r="Z425" s="20" t="str">
        <f>产品服务物料清单!K425</f>
        <v>安全生产-劳保用品药品</v>
      </c>
      <c r="AA425" s="24">
        <f>产品服务物料清单!Q425</f>
        <v>0.13</v>
      </c>
      <c r="AB425" s="83" t="str">
        <f>产品服务物料清单!R425</f>
        <v>货物、加工修理修配劳务（进）</v>
      </c>
      <c r="AC425" s="123" t="str">
        <f>产品服务物料清单!S425</f>
        <v>采购合同</v>
      </c>
    </row>
    <row r="426" spans="1:29" ht="14.1" customHeight="1" x14ac:dyDescent="0.3">
      <c r="A426" s="83" t="str">
        <f>产品服务物料清单!J426</f>
        <v>DFM01001</v>
      </c>
      <c r="B426" s="83" t="str">
        <f>产品服务物料清单!L426</f>
        <v>PC</v>
      </c>
      <c r="C426" s="83">
        <f>产品服务物料清单!M426</f>
        <v>1</v>
      </c>
      <c r="D426" s="83" t="str">
        <f>产品服务物料清单!N426</f>
        <v>生产部门发生的、委托加工业务，按产量结算；用于对外结算。</v>
      </c>
      <c r="E426" s="123" t="str">
        <f>产品服务物料清单!P426</f>
        <v>M1</v>
      </c>
      <c r="F426" s="83" t="str">
        <f>产品服务物料清单!P426</f>
        <v>M1</v>
      </c>
      <c r="G426" s="83" t="str">
        <f>产品服务物料清单!U426</f>
        <v>JG</v>
      </c>
      <c r="H426" s="123">
        <f>产品服务物料清单!V426</f>
        <v>5101061000</v>
      </c>
      <c r="I426" s="83" t="str">
        <f>产品服务物料清单!X426</f>
        <v>×</v>
      </c>
      <c r="J426" s="83" t="str">
        <f>产品服务物料清单!Y426</f>
        <v>×</v>
      </c>
      <c r="K426" s="83" t="str">
        <f>产品服务物料清单!Z426</f>
        <v>×</v>
      </c>
      <c r="L426" s="83" t="str">
        <f>产品服务物料清单!AA426</f>
        <v>×</v>
      </c>
      <c r="M426" s="24">
        <f>产品服务物料清单!AB426</f>
        <v>0</v>
      </c>
      <c r="N426" s="24" t="str">
        <f>产品服务物料清单!AC426</f>
        <v>费用结算单</v>
      </c>
      <c r="O426" s="83">
        <f>产品服务物料清单!AD426</f>
        <v>0</v>
      </c>
      <c r="P426" s="83">
        <f>产品服务物料清单!AE426</f>
        <v>0</v>
      </c>
      <c r="Q426" s="20" t="str">
        <f>产品服务物料清单!B426</f>
        <v>DF</v>
      </c>
      <c r="R426" s="20" t="str">
        <f>产品服务物料清单!A426</f>
        <v>加工修理修配业务</v>
      </c>
      <c r="S426" s="20" t="str">
        <f>产品服务物料清单!C426</f>
        <v>M:销售结算类业务(ZY06)</v>
      </c>
      <c r="T426" s="21" t="str">
        <f>产品服务物料清单!F426</f>
        <v>01</v>
      </c>
      <c r="U426" s="20" t="str">
        <f>产品服务物料清单!E426</f>
        <v>加工修理修配劳务</v>
      </c>
      <c r="V426" s="22">
        <f>产品服务物料清单!H426</f>
        <v>0</v>
      </c>
      <c r="W426" s="20" t="str">
        <f>产品服务物料清单!G426</f>
        <v>加工修理修配劳务</v>
      </c>
      <c r="X426" s="20" t="str">
        <f>产品服务物料清单!I426</f>
        <v>01</v>
      </c>
      <c r="Y426" s="20" t="str">
        <f>产品服务物料清单!AQ426</f>
        <v>E:其他</v>
      </c>
      <c r="Z426" s="20" t="str">
        <f>产品服务物料清单!K426</f>
        <v>销售结算-委托加工费（按数量结算）</v>
      </c>
      <c r="AA426" s="24">
        <f>产品服务物料清单!Q426</f>
        <v>0.13</v>
      </c>
      <c r="AB426" s="83" t="str">
        <f>产品服务物料清单!R426</f>
        <v>货物、加工修理修配劳务（进）</v>
      </c>
      <c r="AC426" s="123" t="str">
        <f>产品服务物料清单!S426</f>
        <v>加工承揽合同</v>
      </c>
    </row>
    <row r="427" spans="1:29" ht="14.1" customHeight="1" x14ac:dyDescent="0.3">
      <c r="A427" s="83" t="str">
        <f>产品服务物料清单!J427</f>
        <v>DFM01002</v>
      </c>
      <c r="B427" s="83" t="str">
        <f>产品服务物料清单!L427</f>
        <v>PC</v>
      </c>
      <c r="C427" s="83">
        <f>产品服务物料清单!M427</f>
        <v>1</v>
      </c>
      <c r="D427" s="83" t="str">
        <f>产品服务物料清单!N427</f>
        <v>生产部门发生的、按月固定结算的委托加工费用；用于对外结算。</v>
      </c>
      <c r="E427" s="123" t="str">
        <f>产品服务物料清单!P427</f>
        <v>M1</v>
      </c>
      <c r="F427" s="83" t="str">
        <f>产品服务物料清单!P427</f>
        <v>M1</v>
      </c>
      <c r="G427" s="83" t="str">
        <f>产品服务物料清单!U427</f>
        <v>JG</v>
      </c>
      <c r="H427" s="123">
        <f>产品服务物料清单!V427</f>
        <v>5101061000</v>
      </c>
      <c r="I427" s="83" t="str">
        <f>产品服务物料清单!X427</f>
        <v>×</v>
      </c>
      <c r="J427" s="83" t="str">
        <f>产品服务物料清单!Y427</f>
        <v>×</v>
      </c>
      <c r="K427" s="83" t="str">
        <f>产品服务物料清单!Z427</f>
        <v>×</v>
      </c>
      <c r="L427" s="83" t="str">
        <f>产品服务物料清单!AA427</f>
        <v>×</v>
      </c>
      <c r="M427" s="24">
        <f>产品服务物料清单!AB427</f>
        <v>0</v>
      </c>
      <c r="N427" s="24" t="str">
        <f>产品服务物料清单!AC427</f>
        <v>费用结算单</v>
      </c>
      <c r="O427" s="83">
        <f>产品服务物料清单!AD427</f>
        <v>0</v>
      </c>
      <c r="P427" s="83">
        <f>产品服务物料清单!AE427</f>
        <v>0</v>
      </c>
      <c r="Q427" s="20" t="str">
        <f>产品服务物料清单!B427</f>
        <v>DF</v>
      </c>
      <c r="R427" s="20" t="str">
        <f>产品服务物料清单!A427</f>
        <v>加工修理修配业务</v>
      </c>
      <c r="S427" s="20" t="str">
        <f>产品服务物料清单!C427</f>
        <v>M:销售结算类业务(ZY06)</v>
      </c>
      <c r="T427" s="21" t="str">
        <f>产品服务物料清单!F427</f>
        <v>01</v>
      </c>
      <c r="U427" s="20" t="str">
        <f>产品服务物料清单!E427</f>
        <v>加工修理修配劳务</v>
      </c>
      <c r="V427" s="22">
        <f>产品服务物料清单!H427</f>
        <v>0</v>
      </c>
      <c r="W427" s="20" t="str">
        <f>产品服务物料清单!G427</f>
        <v>加工修理修配劳务</v>
      </c>
      <c r="X427" s="20" t="str">
        <f>产品服务物料清单!I427</f>
        <v>02</v>
      </c>
      <c r="Y427" s="20" t="str">
        <f>产品服务物料清单!AQ427</f>
        <v>E:其他</v>
      </c>
      <c r="Z427" s="20" t="str">
        <f>产品服务物料清单!K427</f>
        <v>销售结算-委托加工费（固定结算）</v>
      </c>
      <c r="AA427" s="24">
        <f>产品服务物料清单!Q427</f>
        <v>0.13</v>
      </c>
      <c r="AB427" s="83" t="str">
        <f>产品服务物料清单!R427</f>
        <v>货物、加工修理修配劳务（进）</v>
      </c>
      <c r="AC427" s="123" t="str">
        <f>产品服务物料清单!S427</f>
        <v>加工承揽合同</v>
      </c>
    </row>
    <row r="428" spans="1:29" ht="14.1" customHeight="1" x14ac:dyDescent="0.3">
      <c r="A428" s="83" t="str">
        <f>产品服务物料清单!J428</f>
        <v>DFM01003</v>
      </c>
      <c r="B428" s="83" t="str">
        <f>产品服务物料清单!L428</f>
        <v>PC</v>
      </c>
      <c r="C428" s="83">
        <f>产品服务物料清单!M428</f>
        <v>1</v>
      </c>
      <c r="D428" s="83" t="str">
        <f>产品服务物料清单!N428</f>
        <v>生产部门发生的、委托加工业务，按工时结算；用于对外结算。</v>
      </c>
      <c r="E428" s="123" t="str">
        <f>产品服务物料清单!P428</f>
        <v>M1</v>
      </c>
      <c r="F428" s="83" t="str">
        <f>产品服务物料清单!P428</f>
        <v>M1</v>
      </c>
      <c r="G428" s="83" t="str">
        <f>产品服务物料清单!U428</f>
        <v>JG</v>
      </c>
      <c r="H428" s="123">
        <f>产品服务物料清单!V428</f>
        <v>5101061000</v>
      </c>
      <c r="I428" s="83" t="str">
        <f>产品服务物料清单!X428</f>
        <v>×</v>
      </c>
      <c r="J428" s="83" t="str">
        <f>产品服务物料清单!Y428</f>
        <v>×</v>
      </c>
      <c r="K428" s="83" t="str">
        <f>产品服务物料清单!Z428</f>
        <v>×</v>
      </c>
      <c r="L428" s="83" t="str">
        <f>产品服务物料清单!AA428</f>
        <v>×</v>
      </c>
      <c r="M428" s="24">
        <f>产品服务物料清单!AB428</f>
        <v>0</v>
      </c>
      <c r="N428" s="24" t="str">
        <f>产品服务物料清单!AC428</f>
        <v>费用结算单</v>
      </c>
      <c r="O428" s="83">
        <f>产品服务物料清单!AD428</f>
        <v>0</v>
      </c>
      <c r="P428" s="83">
        <f>产品服务物料清单!AE428</f>
        <v>0</v>
      </c>
      <c r="Q428" s="20" t="str">
        <f>产品服务物料清单!B428</f>
        <v>DF</v>
      </c>
      <c r="R428" s="20" t="str">
        <f>产品服务物料清单!A428</f>
        <v>加工修理修配业务</v>
      </c>
      <c r="S428" s="20" t="str">
        <f>产品服务物料清单!C428</f>
        <v>M:销售结算类业务(ZY06)</v>
      </c>
      <c r="T428" s="21" t="str">
        <f>产品服务物料清单!F428</f>
        <v>01</v>
      </c>
      <c r="U428" s="20" t="str">
        <f>产品服务物料清单!E428</f>
        <v>加工修理修配劳务</v>
      </c>
      <c r="V428" s="22">
        <f>产品服务物料清单!H428</f>
        <v>0</v>
      </c>
      <c r="W428" s="20" t="str">
        <f>产品服务物料清单!G428</f>
        <v>加工修理修配劳务</v>
      </c>
      <c r="X428" s="20" t="str">
        <f>产品服务物料清单!I428</f>
        <v>03</v>
      </c>
      <c r="Y428" s="20" t="str">
        <f>产品服务物料清单!AQ428</f>
        <v>E:其他</v>
      </c>
      <c r="Z428" s="20" t="str">
        <f>产品服务物料清单!K428</f>
        <v>销售结算-委托加工费（按工时结算）</v>
      </c>
      <c r="AA428" s="24">
        <f>产品服务物料清单!Q428</f>
        <v>0.13</v>
      </c>
      <c r="AB428" s="83" t="str">
        <f>产品服务物料清单!R428</f>
        <v>货物、加工修理修配劳务（进）</v>
      </c>
      <c r="AC428" s="123" t="str">
        <f>产品服务物料清单!S428</f>
        <v>加工承揽合同</v>
      </c>
    </row>
    <row r="429" spans="1:29" ht="14.1" customHeight="1" x14ac:dyDescent="0.3">
      <c r="A429" s="83" t="str">
        <f>产品服务物料清单!J429</f>
        <v>DDM01103</v>
      </c>
      <c r="B429" s="83" t="str">
        <f>产品服务物料清单!L429</f>
        <v>PC</v>
      </c>
      <c r="C429" s="83">
        <f>产品服务物料清单!M429</f>
        <v>1</v>
      </c>
      <c r="D429" s="24" t="str">
        <f>产品服务物料清单!N429</f>
        <v>指通过铁路运输或其他陆路运输等方式进行的叶片运输服务；用于对外结算。</v>
      </c>
      <c r="E429" s="123" t="str">
        <f>产品服务物料清单!P429</f>
        <v>N1</v>
      </c>
      <c r="F429" s="83" t="str">
        <f>产品服务物料清单!P429</f>
        <v>N1</v>
      </c>
      <c r="G429" s="83" t="str">
        <f>产品服务物料清单!U429</f>
        <v>YS</v>
      </c>
      <c r="H429" s="123" t="str">
        <f>产品服务物料清单!V429</f>
        <v>5101015000</v>
      </c>
      <c r="I429" s="83" t="str">
        <f>产品服务物料清单!X429</f>
        <v>×</v>
      </c>
      <c r="J429" s="83" t="str">
        <f>产品服务物料清单!Y429</f>
        <v>×</v>
      </c>
      <c r="K429" s="83" t="str">
        <f>产品服务物料清单!Z429</f>
        <v>×</v>
      </c>
      <c r="L429" s="83" t="str">
        <f>产品服务物料清单!AA429</f>
        <v>×</v>
      </c>
      <c r="M429" s="24">
        <f>产品服务物料清单!AB429</f>
        <v>0</v>
      </c>
      <c r="N429" s="24" t="str">
        <f>产品服务物料清单!AC429</f>
        <v>费用结算单</v>
      </c>
      <c r="O429" s="83">
        <f>产品服务物料清单!AD429</f>
        <v>0</v>
      </c>
      <c r="P429" s="83">
        <f>产品服务物料清单!AE429</f>
        <v>0</v>
      </c>
      <c r="Q429" s="20" t="str">
        <f>产品服务物料清单!B429</f>
        <v>DD</v>
      </c>
      <c r="R429" s="20" t="str">
        <f>产品服务物料清单!A429</f>
        <v>服务采购合同</v>
      </c>
      <c r="S429" s="20" t="str">
        <f>产品服务物料清单!C429</f>
        <v>M:销售结算类业务(ZY06)</v>
      </c>
      <c r="T429" s="21" t="str">
        <f>产品服务物料清单!F429</f>
        <v>01</v>
      </c>
      <c r="U429" s="20" t="str">
        <f>产品服务物料清单!E429</f>
        <v>交通运输服务</v>
      </c>
      <c r="V429" s="22">
        <f>产品服务物料清单!H429</f>
        <v>1</v>
      </c>
      <c r="W429" s="20" t="str">
        <f>产品服务物料清单!G429</f>
        <v>陆路运输服务</v>
      </c>
      <c r="X429" s="20" t="str">
        <f>产品服务物料清单!I429</f>
        <v>03</v>
      </c>
      <c r="Y429" s="20" t="str">
        <f>产品服务物料清单!AQ429</f>
        <v>E:其他</v>
      </c>
      <c r="Z429" s="20" t="str">
        <f>产品服务物料清单!K429</f>
        <v>销售结算-陆路运输-叶片</v>
      </c>
      <c r="AA429" s="24">
        <f>产品服务物料清单!Q429</f>
        <v>0.09</v>
      </c>
      <c r="AB429" s="83" t="str">
        <f>产品服务物料清单!R429</f>
        <v>运输服务（进）</v>
      </c>
      <c r="AC429" s="123" t="str">
        <f>产品服务物料清单!S429</f>
        <v>货物运输合同</v>
      </c>
    </row>
    <row r="430" spans="1:29" ht="14.1" customHeight="1" x14ac:dyDescent="0.3">
      <c r="A430" s="83" t="str">
        <f>产品服务物料清单!J430</f>
        <v>DDA02524</v>
      </c>
      <c r="B430" s="24" t="str">
        <f>产品服务物料清单!L430</f>
        <v>PC</v>
      </c>
      <c r="C430" s="83">
        <f>产品服务物料清单!M430</f>
        <v>1</v>
      </c>
      <c r="D430" s="24" t="str">
        <f>产品服务物料清单!N430</f>
        <v>指使用吊车将叶片在车间、堆场与叶片运输车之间进行装卸和搬运的业务活动，按吊车吨位结算。</v>
      </c>
      <c r="E430" s="123" t="str">
        <f>产品服务物料清单!O430</f>
        <v>A</v>
      </c>
      <c r="F430" s="83" t="str">
        <f>产品服务物料清单!P430</f>
        <v>D0</v>
      </c>
      <c r="G430" s="83" t="str">
        <f>产品服务物料清单!U430</f>
        <v>FW</v>
      </c>
      <c r="H430" s="123">
        <f>产品服务物料清单!V430</f>
        <v>6401050000</v>
      </c>
      <c r="I430" s="83" t="str">
        <f>产品服务物料清单!X430</f>
        <v>×</v>
      </c>
      <c r="J430" s="83" t="str">
        <f>产品服务物料清单!Y430</f>
        <v>×</v>
      </c>
      <c r="K430" s="83" t="str">
        <f>产品服务物料清单!Z430</f>
        <v>√</v>
      </c>
      <c r="L430" s="83" t="str">
        <f>产品服务物料清单!AA430</f>
        <v>×</v>
      </c>
      <c r="M430" s="24">
        <f>产品服务物料清单!AB430</f>
        <v>0</v>
      </c>
      <c r="N430" s="24" t="str">
        <f>产品服务物料清单!AC430</f>
        <v>费用结算单</v>
      </c>
      <c r="O430" s="83">
        <f>产品服务物料清单!AD430</f>
        <v>0</v>
      </c>
      <c r="P430" s="83">
        <f>产品服务物料清单!AE430</f>
        <v>0</v>
      </c>
      <c r="Q430" s="20" t="str">
        <f>产品服务物料清单!B430</f>
        <v>DD</v>
      </c>
      <c r="R430" s="20" t="str">
        <f>产品服务物料清单!A430</f>
        <v>服务采购合同</v>
      </c>
      <c r="S430" s="20" t="str">
        <f>产品服务物料清单!C430</f>
        <v>A:成本中心类业务</v>
      </c>
      <c r="T430" s="21" t="str">
        <f>产品服务物料清单!F430</f>
        <v>02</v>
      </c>
      <c r="U430" s="20" t="str">
        <f>产品服务物料清单!E430</f>
        <v>物流辅助服务</v>
      </c>
      <c r="V430" s="22">
        <f>产品服务物料清单!H430</f>
        <v>5</v>
      </c>
      <c r="W430" s="20" t="str">
        <f>产品服务物料清单!G430</f>
        <v>装卸搬运服务</v>
      </c>
      <c r="X430" s="20" t="str">
        <f>产品服务物料清单!I430</f>
        <v>24</v>
      </c>
      <c r="Y430" s="20" t="str">
        <f>产品服务物料清单!AQ430</f>
        <v>E:其他</v>
      </c>
      <c r="Z430" s="20" t="str">
        <f>产品服务物料清单!K430</f>
        <v>成本中心-叶片发货吊装-130T吊车</v>
      </c>
      <c r="AA430" s="24">
        <f>产品服务物料清单!Q430</f>
        <v>0.06</v>
      </c>
      <c r="AB430" s="83" t="str">
        <f>产品服务物料清单!R430</f>
        <v>其他</v>
      </c>
      <c r="AC430" s="123" t="str">
        <f>产品服务物料清单!S430</f>
        <v>不缴纳印花税</v>
      </c>
    </row>
    <row r="431" spans="1:29" ht="14.1" customHeight="1" x14ac:dyDescent="0.3">
      <c r="A431" s="83" t="str">
        <f>产品服务物料清单!J431</f>
        <v>DDA02525</v>
      </c>
      <c r="B431" s="24" t="str">
        <f>产品服务物料清单!L431</f>
        <v>PC</v>
      </c>
      <c r="C431" s="83">
        <f>产品服务物料清单!M431</f>
        <v>1</v>
      </c>
      <c r="D431" s="24" t="str">
        <f>产品服务物料清单!N431</f>
        <v>指使用吊车将叶片在车间、堆场与叶片运输车之间进行装卸和搬运的业务活动，按吊车吨位结算。</v>
      </c>
      <c r="E431" s="123" t="str">
        <f>产品服务物料清单!O431</f>
        <v>A</v>
      </c>
      <c r="F431" s="83" t="str">
        <f>产品服务物料清单!P431</f>
        <v>D0</v>
      </c>
      <c r="G431" s="83" t="str">
        <f>产品服务物料清单!U431</f>
        <v>FW</v>
      </c>
      <c r="H431" s="123">
        <f>产品服务物料清单!V431</f>
        <v>6401050000</v>
      </c>
      <c r="I431" s="83" t="str">
        <f>产品服务物料清单!X431</f>
        <v>×</v>
      </c>
      <c r="J431" s="83" t="str">
        <f>产品服务物料清单!Y431</f>
        <v>×</v>
      </c>
      <c r="K431" s="83" t="str">
        <f>产品服务物料清单!Z431</f>
        <v>√</v>
      </c>
      <c r="L431" s="83" t="str">
        <f>产品服务物料清单!AA431</f>
        <v>×</v>
      </c>
      <c r="M431" s="24">
        <f>产品服务物料清单!AB431</f>
        <v>0</v>
      </c>
      <c r="N431" s="24" t="str">
        <f>产品服务物料清单!AC431</f>
        <v>费用结算单</v>
      </c>
      <c r="O431" s="83">
        <f>产品服务物料清单!AD431</f>
        <v>0</v>
      </c>
      <c r="P431" s="83">
        <f>产品服务物料清单!AE431</f>
        <v>0</v>
      </c>
      <c r="Q431" s="20" t="str">
        <f>产品服务物料清单!B431</f>
        <v>DD</v>
      </c>
      <c r="R431" s="20" t="str">
        <f>产品服务物料清单!A431</f>
        <v>服务采购合同</v>
      </c>
      <c r="S431" s="20" t="str">
        <f>产品服务物料清单!C431</f>
        <v>A:成本中心类业务</v>
      </c>
      <c r="T431" s="21" t="str">
        <f>产品服务物料清单!F431</f>
        <v>02</v>
      </c>
      <c r="U431" s="20" t="str">
        <f>产品服务物料清单!E431</f>
        <v>物流辅助服务</v>
      </c>
      <c r="V431" s="22">
        <f>产品服务物料清单!H431</f>
        <v>5</v>
      </c>
      <c r="W431" s="20" t="str">
        <f>产品服务物料清单!G431</f>
        <v>装卸搬运服务</v>
      </c>
      <c r="X431" s="20" t="str">
        <f>产品服务物料清单!I431</f>
        <v>25</v>
      </c>
      <c r="Y431" s="20" t="str">
        <f>产品服务物料清单!AQ431</f>
        <v>E:其他</v>
      </c>
      <c r="Z431" s="20" t="str">
        <f>产品服务物料清单!K431</f>
        <v>成本中心-叶片发货吊装-200T吊车</v>
      </c>
      <c r="AA431" s="24">
        <f>产品服务物料清单!Q431</f>
        <v>0.06</v>
      </c>
      <c r="AB431" s="83" t="str">
        <f>产品服务物料清单!R431</f>
        <v>其他</v>
      </c>
      <c r="AC431" s="123" t="str">
        <f>产品服务物料清单!S431</f>
        <v>不缴纳印花税</v>
      </c>
    </row>
    <row r="432" spans="1:29" ht="14.1" customHeight="1" x14ac:dyDescent="0.3">
      <c r="A432" s="83" t="str">
        <f>产品服务物料清单!J432</f>
        <v>DDA02526</v>
      </c>
      <c r="B432" s="24" t="str">
        <f>产品服务物料清单!L432</f>
        <v>PC</v>
      </c>
      <c r="C432" s="83">
        <f>产品服务物料清单!M432</f>
        <v>1</v>
      </c>
      <c r="D432" s="24" t="str">
        <f>产品服务物料清单!N432</f>
        <v>指使用吊车将叶片在车间、堆场与叶片运输车之间进行装卸和搬运的业务活动，按吊车吨位结算。</v>
      </c>
      <c r="E432" s="123" t="str">
        <f>产品服务物料清单!O432</f>
        <v>A</v>
      </c>
      <c r="F432" s="83" t="str">
        <f>产品服务物料清单!P432</f>
        <v>D0</v>
      </c>
      <c r="G432" s="83" t="str">
        <f>产品服务物料清单!U432</f>
        <v>FW</v>
      </c>
      <c r="H432" s="123">
        <f>产品服务物料清单!V432</f>
        <v>6401050000</v>
      </c>
      <c r="I432" s="83" t="str">
        <f>产品服务物料清单!X432</f>
        <v>×</v>
      </c>
      <c r="J432" s="83" t="str">
        <f>产品服务物料清单!Y432</f>
        <v>×</v>
      </c>
      <c r="K432" s="83" t="str">
        <f>产品服务物料清单!Z432</f>
        <v>√</v>
      </c>
      <c r="L432" s="83" t="str">
        <f>产品服务物料清单!AA432</f>
        <v>×</v>
      </c>
      <c r="M432" s="24">
        <f>产品服务物料清单!AB432</f>
        <v>0</v>
      </c>
      <c r="N432" s="83" t="str">
        <f>产品服务物料清单!AC432</f>
        <v>费用结算单</v>
      </c>
      <c r="O432" s="83">
        <f>产品服务物料清单!AD432</f>
        <v>0</v>
      </c>
      <c r="P432" s="83">
        <f>产品服务物料清单!AE432</f>
        <v>0</v>
      </c>
      <c r="Q432" s="20" t="str">
        <f>产品服务物料清单!B432</f>
        <v>DD</v>
      </c>
      <c r="R432" s="20" t="str">
        <f>产品服务物料清单!A432</f>
        <v>服务采购合同</v>
      </c>
      <c r="S432" s="20" t="str">
        <f>产品服务物料清单!C432</f>
        <v>A:成本中心类业务</v>
      </c>
      <c r="T432" s="21" t="str">
        <f>产品服务物料清单!F432</f>
        <v>02</v>
      </c>
      <c r="U432" s="20" t="str">
        <f>产品服务物料清单!E432</f>
        <v>物流辅助服务</v>
      </c>
      <c r="V432" s="22">
        <f>产品服务物料清单!H432</f>
        <v>5</v>
      </c>
      <c r="W432" s="20" t="str">
        <f>产品服务物料清单!G432</f>
        <v>装卸搬运服务</v>
      </c>
      <c r="X432" s="20" t="str">
        <f>产品服务物料清单!I432</f>
        <v>26</v>
      </c>
      <c r="Y432" s="20" t="str">
        <f>产品服务物料清单!AQ432</f>
        <v>E:其他</v>
      </c>
      <c r="Z432" s="20" t="str">
        <f>产品服务物料清单!K432</f>
        <v>成本中心-叶片发货吊装-260T吊车</v>
      </c>
      <c r="AA432" s="24">
        <f>产品服务物料清单!Q432</f>
        <v>0.06</v>
      </c>
      <c r="AB432" s="83" t="str">
        <f>产品服务物料清单!R432</f>
        <v>其他</v>
      </c>
      <c r="AC432" s="123" t="str">
        <f>产品服务物料清单!S432</f>
        <v>不缴纳印花税</v>
      </c>
    </row>
    <row r="433" spans="1:29" ht="14.1" customHeight="1" x14ac:dyDescent="0.3">
      <c r="A433" s="83" t="str">
        <f>产品服务物料清单!J433</f>
        <v>DDA02527</v>
      </c>
      <c r="B433" s="83" t="str">
        <f>产品服务物料清单!L433</f>
        <v>PC</v>
      </c>
      <c r="C433" s="83">
        <f>产品服务物料清单!M433</f>
        <v>1</v>
      </c>
      <c r="D433" s="83" t="str">
        <f>产品服务物料清单!N433</f>
        <v>指使用吊车将叶片在车间之间进行装卸和搬运的业务活动，按吊车吨位结算。</v>
      </c>
      <c r="E433" s="123" t="str">
        <f>产品服务物料清单!O433</f>
        <v>A</v>
      </c>
      <c r="F433" s="83" t="str">
        <f>产品服务物料清单!P433</f>
        <v>D0</v>
      </c>
      <c r="G433" s="83" t="str">
        <f>产品服务物料清单!U433</f>
        <v>FW</v>
      </c>
      <c r="H433" s="123" t="str">
        <f>产品服务物料清单!V433</f>
        <v>5101050000</v>
      </c>
      <c r="I433" s="83" t="str">
        <f>产品服务物料清单!X433</f>
        <v>×</v>
      </c>
      <c r="J433" s="83" t="str">
        <f>产品服务物料清单!Y433</f>
        <v>×</v>
      </c>
      <c r="K433" s="83" t="str">
        <f>产品服务物料清单!Z433</f>
        <v>√</v>
      </c>
      <c r="L433" s="83" t="str">
        <f>产品服务物料清单!AA433</f>
        <v>×</v>
      </c>
      <c r="M433" s="24">
        <f>产品服务物料清单!AB433</f>
        <v>0</v>
      </c>
      <c r="N433" s="83" t="str">
        <f>产品服务物料清单!AC433</f>
        <v>费用结算单</v>
      </c>
      <c r="O433" s="83">
        <f>产品服务物料清单!AD433</f>
        <v>0</v>
      </c>
      <c r="P433" s="83">
        <f>产品服务物料清单!AE433</f>
        <v>0</v>
      </c>
      <c r="Q433" s="20" t="str">
        <f>产品服务物料清单!B433</f>
        <v>DD</v>
      </c>
      <c r="R433" s="20" t="str">
        <f>产品服务物料清单!A433</f>
        <v>服务采购合同</v>
      </c>
      <c r="S433" s="20" t="str">
        <f>产品服务物料清单!C433</f>
        <v>A:成本中心类业务</v>
      </c>
      <c r="T433" s="21" t="str">
        <f>产品服务物料清单!F433</f>
        <v>02</v>
      </c>
      <c r="U433" s="20" t="str">
        <f>产品服务物料清单!E433</f>
        <v>物流辅助服务</v>
      </c>
      <c r="V433" s="22">
        <f>产品服务物料清单!H433</f>
        <v>5</v>
      </c>
      <c r="W433" s="20" t="str">
        <f>产品服务物料清单!G433</f>
        <v>装卸搬运服务</v>
      </c>
      <c r="X433" s="20" t="str">
        <f>产品服务物料清单!I433</f>
        <v>27</v>
      </c>
      <c r="Y433" s="20" t="str">
        <f>产品服务物料清单!AQ433</f>
        <v>E:其他</v>
      </c>
      <c r="Z433" s="20" t="str">
        <f>产品服务物料清单!K433</f>
        <v>成本中心-叶片搬运-130T吊车</v>
      </c>
      <c r="AA433" s="24">
        <f>产品服务物料清单!Q433</f>
        <v>0.06</v>
      </c>
      <c r="AB433" s="83" t="str">
        <f>产品服务物料清单!R433</f>
        <v>其他</v>
      </c>
      <c r="AC433" s="123" t="str">
        <f>产品服务物料清单!S433</f>
        <v>不缴纳印花税</v>
      </c>
    </row>
    <row r="434" spans="1:29" ht="14.1" customHeight="1" x14ac:dyDescent="0.3">
      <c r="A434" s="83" t="str">
        <f>产品服务物料清单!J434</f>
        <v>DDA02528</v>
      </c>
      <c r="B434" s="83" t="str">
        <f>产品服务物料清单!L434</f>
        <v>PC</v>
      </c>
      <c r="C434" s="83">
        <f>产品服务物料清单!M434</f>
        <v>1</v>
      </c>
      <c r="D434" s="83" t="str">
        <f>产品服务物料清单!N434</f>
        <v>指使用吊车将叶片在车间之间进行装卸和搬运的业务活动，按吊车吨位结算。</v>
      </c>
      <c r="E434" s="123" t="str">
        <f>产品服务物料清单!O434</f>
        <v>A</v>
      </c>
      <c r="F434" s="83" t="str">
        <f>产品服务物料清单!P434</f>
        <v>D0</v>
      </c>
      <c r="G434" s="83" t="str">
        <f>产品服务物料清单!U434</f>
        <v>FW</v>
      </c>
      <c r="H434" s="123" t="str">
        <f>产品服务物料清单!V434</f>
        <v>5101050000</v>
      </c>
      <c r="I434" s="83" t="str">
        <f>产品服务物料清单!X434</f>
        <v>×</v>
      </c>
      <c r="J434" s="83" t="str">
        <f>产品服务物料清单!Y434</f>
        <v>×</v>
      </c>
      <c r="K434" s="83" t="str">
        <f>产品服务物料清单!Z434</f>
        <v>√</v>
      </c>
      <c r="L434" s="83" t="str">
        <f>产品服务物料清单!AA434</f>
        <v>×</v>
      </c>
      <c r="M434" s="24">
        <f>产品服务物料清单!AB434</f>
        <v>0</v>
      </c>
      <c r="N434" s="83" t="str">
        <f>产品服务物料清单!AC434</f>
        <v>费用结算单</v>
      </c>
      <c r="O434" s="83">
        <f>产品服务物料清单!AD434</f>
        <v>0</v>
      </c>
      <c r="P434" s="83">
        <f>产品服务物料清单!AE434</f>
        <v>0</v>
      </c>
      <c r="Q434" s="20" t="str">
        <f>产品服务物料清单!B434</f>
        <v>DD</v>
      </c>
      <c r="R434" s="20" t="str">
        <f>产品服务物料清单!A434</f>
        <v>服务采购合同</v>
      </c>
      <c r="S434" s="20" t="str">
        <f>产品服务物料清单!C434</f>
        <v>A:成本中心类业务</v>
      </c>
      <c r="T434" s="21" t="str">
        <f>产品服务物料清单!F434</f>
        <v>02</v>
      </c>
      <c r="U434" s="20" t="str">
        <f>产品服务物料清单!E434</f>
        <v>物流辅助服务</v>
      </c>
      <c r="V434" s="22">
        <f>产品服务物料清单!H434</f>
        <v>5</v>
      </c>
      <c r="W434" s="20" t="str">
        <f>产品服务物料清单!G434</f>
        <v>装卸搬运服务</v>
      </c>
      <c r="X434" s="20" t="str">
        <f>产品服务物料清单!I434</f>
        <v>28</v>
      </c>
      <c r="Y434" s="20" t="str">
        <f>产品服务物料清单!AQ434</f>
        <v>E:其他</v>
      </c>
      <c r="Z434" s="20" t="str">
        <f>产品服务物料清单!K434</f>
        <v>成本中心-叶片搬运-200T吊车</v>
      </c>
      <c r="AA434" s="24">
        <f>产品服务物料清单!Q434</f>
        <v>0.06</v>
      </c>
      <c r="AB434" s="83" t="str">
        <f>产品服务物料清单!R434</f>
        <v>其他</v>
      </c>
      <c r="AC434" s="123" t="str">
        <f>产品服务物料清单!S434</f>
        <v>不缴纳印花税</v>
      </c>
    </row>
    <row r="435" spans="1:29" ht="14.1" customHeight="1" x14ac:dyDescent="0.3">
      <c r="A435" s="83" t="str">
        <f>产品服务物料清单!J435</f>
        <v>DDA02529</v>
      </c>
      <c r="B435" s="83" t="str">
        <f>产品服务物料清单!L435</f>
        <v>PC</v>
      </c>
      <c r="C435" s="83">
        <f>产品服务物料清单!M435</f>
        <v>1</v>
      </c>
      <c r="D435" s="83" t="str">
        <f>产品服务物料清单!N435</f>
        <v>指使用吊车将叶片在车间之间进行装卸和搬运的业务活动，按吊车吨位结算。</v>
      </c>
      <c r="E435" s="123" t="str">
        <f>产品服务物料清单!O435</f>
        <v>A</v>
      </c>
      <c r="F435" s="83" t="str">
        <f>产品服务物料清单!P435</f>
        <v>D0</v>
      </c>
      <c r="G435" s="83" t="str">
        <f>产品服务物料清单!U435</f>
        <v>FW</v>
      </c>
      <c r="H435" s="123" t="str">
        <f>产品服务物料清单!V435</f>
        <v>5101050000</v>
      </c>
      <c r="I435" s="83" t="str">
        <f>产品服务物料清单!X435</f>
        <v>×</v>
      </c>
      <c r="J435" s="83" t="str">
        <f>产品服务物料清单!Y435</f>
        <v>×</v>
      </c>
      <c r="K435" s="83" t="str">
        <f>产品服务物料清单!Z435</f>
        <v>√</v>
      </c>
      <c r="L435" s="83" t="str">
        <f>产品服务物料清单!AA435</f>
        <v>×</v>
      </c>
      <c r="M435" s="24">
        <f>产品服务物料清单!AB435</f>
        <v>0</v>
      </c>
      <c r="N435" s="83" t="str">
        <f>产品服务物料清单!AC435</f>
        <v>费用结算单</v>
      </c>
      <c r="O435" s="83">
        <f>产品服务物料清单!AD435</f>
        <v>0</v>
      </c>
      <c r="P435" s="83">
        <f>产品服务物料清单!AE435</f>
        <v>0</v>
      </c>
      <c r="Q435" s="20" t="str">
        <f>产品服务物料清单!B435</f>
        <v>DD</v>
      </c>
      <c r="R435" s="20" t="str">
        <f>产品服务物料清单!A435</f>
        <v>服务采购合同</v>
      </c>
      <c r="S435" s="20" t="str">
        <f>产品服务物料清单!C435</f>
        <v>A:成本中心类业务</v>
      </c>
      <c r="T435" s="21" t="str">
        <f>产品服务物料清单!F435</f>
        <v>02</v>
      </c>
      <c r="U435" s="20" t="str">
        <f>产品服务物料清单!E435</f>
        <v>物流辅助服务</v>
      </c>
      <c r="V435" s="22">
        <f>产品服务物料清单!H435</f>
        <v>5</v>
      </c>
      <c r="W435" s="20" t="str">
        <f>产品服务物料清单!G435</f>
        <v>装卸搬运服务</v>
      </c>
      <c r="X435" s="20" t="str">
        <f>产品服务物料清单!I435</f>
        <v>29</v>
      </c>
      <c r="Y435" s="20" t="str">
        <f>产品服务物料清单!AQ435</f>
        <v>E:其他</v>
      </c>
      <c r="Z435" s="20" t="str">
        <f>产品服务物料清单!K435</f>
        <v>成本中心-叶片搬运-260T吊车</v>
      </c>
      <c r="AA435" s="24">
        <f>产品服务物料清单!Q435</f>
        <v>0.06</v>
      </c>
      <c r="AB435" s="83" t="str">
        <f>产品服务物料清单!R435</f>
        <v>其他</v>
      </c>
      <c r="AC435" s="123" t="str">
        <f>产品服务物料清单!S435</f>
        <v>不缴纳印花税</v>
      </c>
    </row>
    <row r="436" spans="1:29" ht="14.1" customHeight="1" x14ac:dyDescent="0.3">
      <c r="A436" s="83" t="str">
        <f>产品服务物料清单!J436</f>
        <v>DBI01001</v>
      </c>
      <c r="B436" s="83" t="str">
        <f>产品服务物料清单!L436</f>
        <v>PC</v>
      </c>
      <c r="C436" s="83">
        <f>产品服务物料清单!M436</f>
        <v>1</v>
      </c>
      <c r="D436" s="83" t="str">
        <f>产品服务物料清单!N436</f>
        <v>基于技术订单，开展的材料采购业务。</v>
      </c>
      <c r="E436" s="123" t="str">
        <f>产品服务物料清单!O436</f>
        <v>I</v>
      </c>
      <c r="F436" s="83" t="str">
        <f>产品服务物料清单!P436</f>
        <v>M1</v>
      </c>
      <c r="G436" s="83" t="str">
        <f>产品服务物料清单!U436</f>
        <v>CG</v>
      </c>
      <c r="H436" s="123" t="str">
        <f>产品服务物料清单!V436</f>
        <v>5101017000</v>
      </c>
      <c r="I436" s="83" t="str">
        <f>产品服务物料清单!X436</f>
        <v>×</v>
      </c>
      <c r="J436" s="83" t="str">
        <f>产品服务物料清单!Y436</f>
        <v>×</v>
      </c>
      <c r="K436" s="83" t="str">
        <f>产品服务物料清单!Z436</f>
        <v>×</v>
      </c>
      <c r="L436" s="83" t="str">
        <f>产品服务物料清单!AA436</f>
        <v>×</v>
      </c>
      <c r="M436" s="24">
        <f>产品服务物料清单!AB436</f>
        <v>0</v>
      </c>
      <c r="N436" s="83">
        <f>产品服务物料清单!AC436</f>
        <v>0</v>
      </c>
      <c r="O436" s="83">
        <f>产品服务物料清单!AD436</f>
        <v>0</v>
      </c>
      <c r="P436" s="83">
        <f>产品服务物料清单!AE436</f>
        <v>0</v>
      </c>
      <c r="Q436" s="20" t="str">
        <f>产品服务物料清单!B436</f>
        <v>DB</v>
      </c>
      <c r="R436" s="20" t="str">
        <f>产品服务物料清单!A436</f>
        <v>物资采购合同</v>
      </c>
      <c r="S436" s="20" t="str">
        <f>产品服务物料清单!C436</f>
        <v>I:技术服务类业务(ZR01/ZY04)</v>
      </c>
      <c r="T436" s="21" t="str">
        <f>产品服务物料清单!F436</f>
        <v>01</v>
      </c>
      <c r="U436" s="20" t="str">
        <f>产品服务物料清单!E436</f>
        <v>C类物资采购</v>
      </c>
      <c r="V436" s="22">
        <f>产品服务物料清单!H436</f>
        <v>0</v>
      </c>
      <c r="W436" s="20">
        <f>产品服务物料清单!G436</f>
        <v>0</v>
      </c>
      <c r="X436" s="20" t="str">
        <f>产品服务物料清单!I436</f>
        <v>01</v>
      </c>
      <c r="Y436" s="20" t="str">
        <f>产品服务物料清单!AQ436</f>
        <v>E:其他</v>
      </c>
      <c r="Z436" s="20" t="str">
        <f>产品服务物料清单!K436</f>
        <v>技术订单-材料费</v>
      </c>
      <c r="AA436" s="24">
        <f>产品服务物料清单!Q436</f>
        <v>0.13</v>
      </c>
      <c r="AB436" s="83" t="str">
        <f>产品服务物料清单!R436</f>
        <v>货物、加工修理修配劳务（进）</v>
      </c>
      <c r="AC436" s="123" t="str">
        <f>产品服务物料清单!S436</f>
        <v>采购合同</v>
      </c>
    </row>
    <row r="437" spans="1:29" ht="14.1" customHeight="1" x14ac:dyDescent="0.3">
      <c r="A437" s="83">
        <f>产品服务物料清单!J437</f>
        <v>0</v>
      </c>
      <c r="B437" s="83">
        <f>产品服务物料清单!L437</f>
        <v>0</v>
      </c>
      <c r="C437" s="83">
        <f>产品服务物料清单!M437</f>
        <v>0</v>
      </c>
      <c r="D437" s="83">
        <f>产品服务物料清单!N437</f>
        <v>0</v>
      </c>
      <c r="E437" s="123">
        <f>产品服务物料清单!O437</f>
        <v>0</v>
      </c>
      <c r="F437" s="83">
        <f>产品服务物料清单!P437</f>
        <v>0</v>
      </c>
      <c r="G437" s="83">
        <f>产品服务物料清单!U437</f>
        <v>0</v>
      </c>
      <c r="H437" s="123">
        <f>产品服务物料清单!V437</f>
        <v>0</v>
      </c>
      <c r="I437" s="83">
        <f>产品服务物料清单!X437</f>
        <v>0</v>
      </c>
      <c r="J437" s="83">
        <f>产品服务物料清单!Y437</f>
        <v>0</v>
      </c>
      <c r="K437" s="83">
        <f>产品服务物料清单!Z437</f>
        <v>0</v>
      </c>
      <c r="L437" s="83">
        <f>产品服务物料清单!AA437</f>
        <v>0</v>
      </c>
      <c r="M437" s="24">
        <f>产品服务物料清单!AB437</f>
        <v>0</v>
      </c>
      <c r="N437" s="83">
        <f>产品服务物料清单!AC437</f>
        <v>0</v>
      </c>
      <c r="O437" s="83">
        <f>产品服务物料清单!AD437</f>
        <v>0</v>
      </c>
      <c r="P437" s="83">
        <f>产品服务物料清单!AE437</f>
        <v>0</v>
      </c>
      <c r="Q437" s="20">
        <f>产品服务物料清单!B437</f>
        <v>0</v>
      </c>
      <c r="R437" s="20">
        <f>产品服务物料清单!A437</f>
        <v>0</v>
      </c>
      <c r="S437" s="20">
        <f>产品服务物料清单!C437</f>
        <v>0</v>
      </c>
      <c r="T437" s="21">
        <f>产品服务物料清单!F437</f>
        <v>0</v>
      </c>
      <c r="U437" s="20">
        <f>产品服务物料清单!E437</f>
        <v>0</v>
      </c>
      <c r="V437" s="22">
        <f>产品服务物料清单!H437</f>
        <v>0</v>
      </c>
      <c r="W437" s="20">
        <f>产品服务物料清单!G437</f>
        <v>0</v>
      </c>
      <c r="X437" s="20">
        <f>产品服务物料清单!I437</f>
        <v>0</v>
      </c>
      <c r="Y437" s="20">
        <f>产品服务物料清单!AQ437</f>
        <v>0</v>
      </c>
      <c r="Z437" s="20">
        <f>产品服务物料清单!K437</f>
        <v>0</v>
      </c>
      <c r="AA437" s="24">
        <f>产品服务物料清单!Q437</f>
        <v>0</v>
      </c>
      <c r="AB437" s="83">
        <f>产品服务物料清单!R437</f>
        <v>0</v>
      </c>
      <c r="AC437" s="123">
        <f>产品服务物料清单!S437</f>
        <v>0</v>
      </c>
    </row>
    <row r="438" spans="1:29" ht="14.1" customHeight="1" x14ac:dyDescent="0.3">
      <c r="A438" s="83">
        <f>产品服务物料清单!J438</f>
        <v>0</v>
      </c>
      <c r="B438" s="83">
        <f>产品服务物料清单!L438</f>
        <v>0</v>
      </c>
      <c r="C438" s="83">
        <f>产品服务物料清单!M438</f>
        <v>0</v>
      </c>
      <c r="D438" s="83">
        <f>产品服务物料清单!N438</f>
        <v>0</v>
      </c>
      <c r="E438" s="123">
        <f>产品服务物料清单!O438</f>
        <v>0</v>
      </c>
      <c r="F438" s="83">
        <f>产品服务物料清单!P438</f>
        <v>0</v>
      </c>
      <c r="G438" s="83">
        <f>产品服务物料清单!U438</f>
        <v>0</v>
      </c>
      <c r="H438" s="123">
        <f>产品服务物料清单!V438</f>
        <v>0</v>
      </c>
      <c r="I438" s="83">
        <f>产品服务物料清单!X438</f>
        <v>0</v>
      </c>
      <c r="J438" s="83">
        <f>产品服务物料清单!Y438</f>
        <v>0</v>
      </c>
      <c r="K438" s="83">
        <f>产品服务物料清单!Z438</f>
        <v>0</v>
      </c>
      <c r="L438" s="83">
        <f>产品服务物料清单!AA438</f>
        <v>0</v>
      </c>
      <c r="M438" s="24">
        <f>产品服务物料清单!AB438</f>
        <v>0</v>
      </c>
      <c r="N438" s="83">
        <f>产品服务物料清单!AC438</f>
        <v>0</v>
      </c>
      <c r="O438" s="83">
        <f>产品服务物料清单!AD438</f>
        <v>0</v>
      </c>
      <c r="P438" s="83">
        <f>产品服务物料清单!AE438</f>
        <v>0</v>
      </c>
      <c r="Q438" s="20">
        <f>产品服务物料清单!B438</f>
        <v>0</v>
      </c>
      <c r="R438" s="20">
        <f>产品服务物料清单!A438</f>
        <v>0</v>
      </c>
      <c r="S438" s="20">
        <f>产品服务物料清单!C438</f>
        <v>0</v>
      </c>
      <c r="T438" s="21">
        <f>产品服务物料清单!F438</f>
        <v>0</v>
      </c>
      <c r="U438" s="20">
        <f>产品服务物料清单!E438</f>
        <v>0</v>
      </c>
      <c r="V438" s="22">
        <f>产品服务物料清单!H438</f>
        <v>0</v>
      </c>
      <c r="W438" s="20">
        <f>产品服务物料清单!G438</f>
        <v>0</v>
      </c>
      <c r="X438" s="20">
        <f>产品服务物料清单!I438</f>
        <v>0</v>
      </c>
      <c r="Y438" s="20">
        <f>产品服务物料清单!AQ438</f>
        <v>0</v>
      </c>
      <c r="Z438" s="20">
        <f>产品服务物料清单!K438</f>
        <v>0</v>
      </c>
      <c r="AA438" s="24">
        <f>产品服务物料清单!Q438</f>
        <v>0</v>
      </c>
      <c r="AB438" s="83">
        <f>产品服务物料清单!R438</f>
        <v>0</v>
      </c>
      <c r="AC438" s="123">
        <f>产品服务物料清单!S438</f>
        <v>0</v>
      </c>
    </row>
    <row r="439" spans="1:29" ht="14.1" customHeight="1" x14ac:dyDescent="0.3">
      <c r="A439" s="83">
        <f>产品服务物料清单!J439</f>
        <v>0</v>
      </c>
      <c r="B439" s="83">
        <f>产品服务物料清单!L439</f>
        <v>0</v>
      </c>
      <c r="C439" s="83">
        <f>产品服务物料清单!M439</f>
        <v>0</v>
      </c>
      <c r="D439" s="83">
        <f>产品服务物料清单!N439</f>
        <v>0</v>
      </c>
      <c r="E439" s="123">
        <f>产品服务物料清单!O439</f>
        <v>0</v>
      </c>
      <c r="F439" s="83">
        <f>产品服务物料清单!P439</f>
        <v>0</v>
      </c>
      <c r="G439" s="83">
        <f>产品服务物料清单!U439</f>
        <v>0</v>
      </c>
      <c r="H439" s="123">
        <f>产品服务物料清单!V439</f>
        <v>0</v>
      </c>
      <c r="I439" s="83">
        <f>产品服务物料清单!X439</f>
        <v>0</v>
      </c>
      <c r="J439" s="83">
        <f>产品服务物料清单!Y439</f>
        <v>0</v>
      </c>
      <c r="K439" s="83">
        <f>产品服务物料清单!Z439</f>
        <v>0</v>
      </c>
      <c r="L439" s="83">
        <f>产品服务物料清单!AA439</f>
        <v>0</v>
      </c>
      <c r="M439" s="24">
        <f>产品服务物料清单!AB439</f>
        <v>0</v>
      </c>
      <c r="N439" s="83">
        <f>产品服务物料清单!AC439</f>
        <v>0</v>
      </c>
      <c r="O439" s="83">
        <f>产品服务物料清单!AD439</f>
        <v>0</v>
      </c>
      <c r="P439" s="83">
        <f>产品服务物料清单!AE439</f>
        <v>0</v>
      </c>
      <c r="Q439" s="20">
        <f>产品服务物料清单!B439</f>
        <v>0</v>
      </c>
      <c r="R439" s="20">
        <f>产品服务物料清单!A439</f>
        <v>0</v>
      </c>
      <c r="S439" s="20">
        <f>产品服务物料清单!C439</f>
        <v>0</v>
      </c>
      <c r="T439" s="21">
        <f>产品服务物料清单!F439</f>
        <v>0</v>
      </c>
      <c r="U439" s="20">
        <f>产品服务物料清单!E439</f>
        <v>0</v>
      </c>
      <c r="V439" s="22">
        <f>产品服务物料清单!H439</f>
        <v>0</v>
      </c>
      <c r="W439" s="20">
        <f>产品服务物料清单!G439</f>
        <v>0</v>
      </c>
      <c r="X439" s="20">
        <f>产品服务物料清单!I439</f>
        <v>0</v>
      </c>
      <c r="Y439" s="20">
        <f>产品服务物料清单!AQ439</f>
        <v>0</v>
      </c>
      <c r="Z439" s="20">
        <f>产品服务物料清单!K439</f>
        <v>0</v>
      </c>
      <c r="AA439" s="24">
        <f>产品服务物料清单!Q439</f>
        <v>0</v>
      </c>
      <c r="AB439" s="83">
        <f>产品服务物料清单!R439</f>
        <v>0</v>
      </c>
      <c r="AC439" s="123">
        <f>产品服务物料清单!S439</f>
        <v>0</v>
      </c>
    </row>
    <row r="440" spans="1:29" ht="14.1" customHeight="1" x14ac:dyDescent="0.3">
      <c r="A440" s="83">
        <f>产品服务物料清单!J440</f>
        <v>0</v>
      </c>
      <c r="B440" s="83">
        <f>产品服务物料清单!L440</f>
        <v>0</v>
      </c>
      <c r="C440" s="83">
        <f>产品服务物料清单!M440</f>
        <v>0</v>
      </c>
      <c r="D440" s="83">
        <f>产品服务物料清单!N440</f>
        <v>0</v>
      </c>
      <c r="E440" s="123">
        <f>产品服务物料清单!O440</f>
        <v>0</v>
      </c>
      <c r="F440" s="83">
        <f>产品服务物料清单!P440</f>
        <v>0</v>
      </c>
      <c r="G440" s="83">
        <f>产品服务物料清单!U440</f>
        <v>0</v>
      </c>
      <c r="H440" s="123">
        <f>产品服务物料清单!V440</f>
        <v>0</v>
      </c>
      <c r="I440" s="83">
        <f>产品服务物料清单!X440</f>
        <v>0</v>
      </c>
      <c r="J440" s="83">
        <f>产品服务物料清单!Y440</f>
        <v>0</v>
      </c>
      <c r="K440" s="83">
        <f>产品服务物料清单!Z440</f>
        <v>0</v>
      </c>
      <c r="L440" s="83">
        <f>产品服务物料清单!AA440</f>
        <v>0</v>
      </c>
      <c r="M440" s="24">
        <f>产品服务物料清单!AB440</f>
        <v>0</v>
      </c>
      <c r="N440" s="83">
        <f>产品服务物料清单!AC440</f>
        <v>0</v>
      </c>
      <c r="O440" s="83">
        <f>产品服务物料清单!AD440</f>
        <v>0</v>
      </c>
      <c r="P440" s="83">
        <f>产品服务物料清单!AE440</f>
        <v>0</v>
      </c>
      <c r="Q440" s="20">
        <f>产品服务物料清单!B440</f>
        <v>0</v>
      </c>
      <c r="R440" s="20">
        <f>产品服务物料清单!A440</f>
        <v>0</v>
      </c>
      <c r="S440" s="20">
        <f>产品服务物料清单!C440</f>
        <v>0</v>
      </c>
      <c r="T440" s="21">
        <f>产品服务物料清单!F440</f>
        <v>0</v>
      </c>
      <c r="U440" s="20">
        <f>产品服务物料清单!E440</f>
        <v>0</v>
      </c>
      <c r="V440" s="22">
        <f>产品服务物料清单!H440</f>
        <v>0</v>
      </c>
      <c r="W440" s="20">
        <f>产品服务物料清单!G440</f>
        <v>0</v>
      </c>
      <c r="X440" s="20">
        <f>产品服务物料清单!I440</f>
        <v>0</v>
      </c>
      <c r="Y440" s="20">
        <f>产品服务物料清单!AQ440</f>
        <v>0</v>
      </c>
      <c r="Z440" s="20">
        <f>产品服务物料清单!K440</f>
        <v>0</v>
      </c>
      <c r="AA440" s="24">
        <f>产品服务物料清单!Q440</f>
        <v>0</v>
      </c>
      <c r="AB440" s="83">
        <f>产品服务物料清单!R440</f>
        <v>0</v>
      </c>
      <c r="AC440" s="123">
        <f>产品服务物料清单!S440</f>
        <v>0</v>
      </c>
    </row>
    <row r="441" spans="1:29" ht="14.1" customHeight="1" x14ac:dyDescent="0.3">
      <c r="A441" s="83">
        <f>产品服务物料清单!J441</f>
        <v>0</v>
      </c>
      <c r="B441" s="83">
        <f>产品服务物料清单!L441</f>
        <v>0</v>
      </c>
      <c r="C441" s="83">
        <f>产品服务物料清单!M441</f>
        <v>0</v>
      </c>
      <c r="D441" s="83">
        <f>产品服务物料清单!N441</f>
        <v>0</v>
      </c>
      <c r="E441" s="123">
        <f>产品服务物料清单!O441</f>
        <v>0</v>
      </c>
      <c r="F441" s="83">
        <f>产品服务物料清单!P441</f>
        <v>0</v>
      </c>
      <c r="G441" s="83">
        <f>产品服务物料清单!U441</f>
        <v>0</v>
      </c>
      <c r="H441" s="123">
        <f>产品服务物料清单!V441</f>
        <v>0</v>
      </c>
      <c r="I441" s="83">
        <f>产品服务物料清单!X441</f>
        <v>0</v>
      </c>
      <c r="J441" s="83">
        <f>产品服务物料清单!Y441</f>
        <v>0</v>
      </c>
      <c r="K441" s="83">
        <f>产品服务物料清单!Z441</f>
        <v>0</v>
      </c>
      <c r="L441" s="83">
        <f>产品服务物料清单!AA441</f>
        <v>0</v>
      </c>
      <c r="M441" s="24">
        <f>产品服务物料清单!AB441</f>
        <v>0</v>
      </c>
      <c r="N441" s="83">
        <f>产品服务物料清单!AC441</f>
        <v>0</v>
      </c>
      <c r="O441" s="83">
        <f>产品服务物料清单!AD441</f>
        <v>0</v>
      </c>
      <c r="P441" s="83">
        <f>产品服务物料清单!AE441</f>
        <v>0</v>
      </c>
      <c r="Q441" s="20">
        <f>产品服务物料清单!B441</f>
        <v>0</v>
      </c>
      <c r="R441" s="20">
        <f>产品服务物料清单!A441</f>
        <v>0</v>
      </c>
      <c r="S441" s="20">
        <f>产品服务物料清单!C441</f>
        <v>0</v>
      </c>
      <c r="T441" s="21">
        <f>产品服务物料清单!F441</f>
        <v>0</v>
      </c>
      <c r="U441" s="20">
        <f>产品服务物料清单!E441</f>
        <v>0</v>
      </c>
      <c r="V441" s="22">
        <f>产品服务物料清单!H441</f>
        <v>0</v>
      </c>
      <c r="W441" s="20">
        <f>产品服务物料清单!G441</f>
        <v>0</v>
      </c>
      <c r="X441" s="20">
        <f>产品服务物料清单!I441</f>
        <v>0</v>
      </c>
      <c r="Y441" s="20">
        <f>产品服务物料清单!AQ441</f>
        <v>0</v>
      </c>
      <c r="Z441" s="20">
        <f>产品服务物料清单!K441</f>
        <v>0</v>
      </c>
      <c r="AA441" s="24">
        <f>产品服务物料清单!Q441</f>
        <v>0</v>
      </c>
      <c r="AB441" s="83">
        <f>产品服务物料清单!R441</f>
        <v>0</v>
      </c>
      <c r="AC441" s="123">
        <f>产品服务物料清单!S441</f>
        <v>0</v>
      </c>
    </row>
    <row r="442" spans="1:29" ht="14.1" customHeight="1" x14ac:dyDescent="0.3">
      <c r="A442" s="83">
        <f>产品服务物料清单!J442</f>
        <v>0</v>
      </c>
      <c r="B442" s="83">
        <f>产品服务物料清单!L442</f>
        <v>0</v>
      </c>
      <c r="C442" s="83">
        <f>产品服务物料清单!M442</f>
        <v>0</v>
      </c>
      <c r="D442" s="83">
        <f>产品服务物料清单!N442</f>
        <v>0</v>
      </c>
      <c r="E442" s="123">
        <f>产品服务物料清单!O442</f>
        <v>0</v>
      </c>
      <c r="F442" s="83">
        <f>产品服务物料清单!P442</f>
        <v>0</v>
      </c>
      <c r="G442" s="83">
        <f>产品服务物料清单!U442</f>
        <v>0</v>
      </c>
      <c r="H442" s="123">
        <f>产品服务物料清单!V442</f>
        <v>0</v>
      </c>
      <c r="I442" s="83">
        <f>产品服务物料清单!X442</f>
        <v>0</v>
      </c>
      <c r="J442" s="83">
        <f>产品服务物料清单!Y442</f>
        <v>0</v>
      </c>
      <c r="K442" s="83">
        <f>产品服务物料清单!Z442</f>
        <v>0</v>
      </c>
      <c r="L442" s="83">
        <f>产品服务物料清单!AA442</f>
        <v>0</v>
      </c>
      <c r="M442" s="24">
        <f>产品服务物料清单!AB442</f>
        <v>0</v>
      </c>
      <c r="N442" s="83">
        <f>产品服务物料清单!AC442</f>
        <v>0</v>
      </c>
      <c r="O442" s="83">
        <f>产品服务物料清单!AD442</f>
        <v>0</v>
      </c>
      <c r="P442" s="83">
        <f>产品服务物料清单!AE442</f>
        <v>0</v>
      </c>
      <c r="Q442" s="20">
        <f>产品服务物料清单!B442</f>
        <v>0</v>
      </c>
      <c r="R442" s="20">
        <f>产品服务物料清单!A442</f>
        <v>0</v>
      </c>
      <c r="S442" s="20">
        <f>产品服务物料清单!C442</f>
        <v>0</v>
      </c>
      <c r="T442" s="21">
        <f>产品服务物料清单!F442</f>
        <v>0</v>
      </c>
      <c r="U442" s="20">
        <f>产品服务物料清单!E442</f>
        <v>0</v>
      </c>
      <c r="V442" s="22">
        <f>产品服务物料清单!H442</f>
        <v>0</v>
      </c>
      <c r="W442" s="20">
        <f>产品服务物料清单!G442</f>
        <v>0</v>
      </c>
      <c r="X442" s="20">
        <f>产品服务物料清单!I442</f>
        <v>0</v>
      </c>
      <c r="Y442" s="20">
        <f>产品服务物料清单!AQ442</f>
        <v>0</v>
      </c>
      <c r="Z442" s="20">
        <f>产品服务物料清单!K442</f>
        <v>0</v>
      </c>
      <c r="AA442" s="24">
        <f>产品服务物料清单!Q442</f>
        <v>0</v>
      </c>
      <c r="AB442" s="83">
        <f>产品服务物料清单!R442</f>
        <v>0</v>
      </c>
      <c r="AC442" s="123">
        <f>产品服务物料清单!S442</f>
        <v>0</v>
      </c>
    </row>
    <row r="443" spans="1:29" ht="14.1" customHeight="1" x14ac:dyDescent="0.3">
      <c r="A443" s="83">
        <f>产品服务物料清单!J443</f>
        <v>0</v>
      </c>
      <c r="B443" s="83">
        <f>产品服务物料清单!L443</f>
        <v>0</v>
      </c>
      <c r="C443" s="83">
        <f>产品服务物料清单!M443</f>
        <v>0</v>
      </c>
      <c r="D443" s="83">
        <f>产品服务物料清单!N443</f>
        <v>0</v>
      </c>
      <c r="E443" s="123">
        <f>产品服务物料清单!O443</f>
        <v>0</v>
      </c>
      <c r="F443" s="83">
        <f>产品服务物料清单!P443</f>
        <v>0</v>
      </c>
      <c r="G443" s="83">
        <f>产品服务物料清单!U443</f>
        <v>0</v>
      </c>
      <c r="H443" s="123">
        <f>产品服务物料清单!V443</f>
        <v>0</v>
      </c>
      <c r="I443" s="83">
        <f>产品服务物料清单!X443</f>
        <v>0</v>
      </c>
      <c r="J443" s="83">
        <f>产品服务物料清单!Y443</f>
        <v>0</v>
      </c>
      <c r="K443" s="83">
        <f>产品服务物料清单!Z443</f>
        <v>0</v>
      </c>
      <c r="L443" s="83">
        <f>产品服务物料清单!AA443</f>
        <v>0</v>
      </c>
      <c r="M443" s="24">
        <f>产品服务物料清单!AB443</f>
        <v>0</v>
      </c>
      <c r="N443" s="83">
        <f>产品服务物料清单!AC443</f>
        <v>0</v>
      </c>
      <c r="O443" s="83">
        <f>产品服务物料清单!AD443</f>
        <v>0</v>
      </c>
      <c r="P443" s="83">
        <f>产品服务物料清单!AE443</f>
        <v>0</v>
      </c>
      <c r="Q443" s="20">
        <f>产品服务物料清单!B443</f>
        <v>0</v>
      </c>
      <c r="R443" s="20">
        <f>产品服务物料清单!A443</f>
        <v>0</v>
      </c>
      <c r="S443" s="20">
        <f>产品服务物料清单!C443</f>
        <v>0</v>
      </c>
      <c r="T443" s="21">
        <f>产品服务物料清单!F443</f>
        <v>0</v>
      </c>
      <c r="U443" s="20">
        <f>产品服务物料清单!E443</f>
        <v>0</v>
      </c>
      <c r="V443" s="22">
        <f>产品服务物料清单!H443</f>
        <v>0</v>
      </c>
      <c r="W443" s="20">
        <f>产品服务物料清单!G443</f>
        <v>0</v>
      </c>
      <c r="X443" s="20">
        <f>产品服务物料清单!I443</f>
        <v>0</v>
      </c>
      <c r="Y443" s="20">
        <f>产品服务物料清单!AQ443</f>
        <v>0</v>
      </c>
      <c r="Z443" s="20">
        <f>产品服务物料清单!K443</f>
        <v>0</v>
      </c>
      <c r="AA443" s="24">
        <f>产品服务物料清单!Q443</f>
        <v>0</v>
      </c>
      <c r="AB443" s="83">
        <f>产品服务物料清单!R443</f>
        <v>0</v>
      </c>
      <c r="AC443" s="123">
        <f>产品服务物料清单!S443</f>
        <v>0</v>
      </c>
    </row>
    <row r="444" spans="1:29" ht="14.1" customHeight="1" x14ac:dyDescent="0.3">
      <c r="A444" s="83">
        <f>产品服务物料清单!J444</f>
        <v>0</v>
      </c>
      <c r="B444" s="83">
        <f>产品服务物料清单!L444</f>
        <v>0</v>
      </c>
      <c r="C444" s="83">
        <f>产品服务物料清单!M444</f>
        <v>0</v>
      </c>
      <c r="D444" s="83">
        <f>产品服务物料清单!N444</f>
        <v>0</v>
      </c>
      <c r="E444" s="123">
        <f>产品服务物料清单!O444</f>
        <v>0</v>
      </c>
      <c r="F444" s="83">
        <f>产品服务物料清单!P444</f>
        <v>0</v>
      </c>
      <c r="G444" s="83">
        <f>产品服务物料清单!U444</f>
        <v>0</v>
      </c>
      <c r="H444" s="123">
        <f>产品服务物料清单!V444</f>
        <v>0</v>
      </c>
      <c r="I444" s="83">
        <f>产品服务物料清单!X444</f>
        <v>0</v>
      </c>
      <c r="J444" s="83">
        <f>产品服务物料清单!Y444</f>
        <v>0</v>
      </c>
      <c r="K444" s="83">
        <f>产品服务物料清单!Z444</f>
        <v>0</v>
      </c>
      <c r="L444" s="83">
        <f>产品服务物料清单!AA444</f>
        <v>0</v>
      </c>
      <c r="M444" s="24">
        <f>产品服务物料清单!AB444</f>
        <v>0</v>
      </c>
      <c r="N444" s="83">
        <f>产品服务物料清单!AC444</f>
        <v>0</v>
      </c>
      <c r="O444" s="83">
        <f>产品服务物料清单!AD444</f>
        <v>0</v>
      </c>
      <c r="P444" s="83">
        <f>产品服务物料清单!AE444</f>
        <v>0</v>
      </c>
      <c r="Q444" s="20">
        <f>产品服务物料清单!B444</f>
        <v>0</v>
      </c>
      <c r="R444" s="20">
        <f>产品服务物料清单!A444</f>
        <v>0</v>
      </c>
      <c r="S444" s="20">
        <f>产品服务物料清单!C444</f>
        <v>0</v>
      </c>
      <c r="T444" s="21">
        <f>产品服务物料清单!F444</f>
        <v>0</v>
      </c>
      <c r="U444" s="20">
        <f>产品服务物料清单!E444</f>
        <v>0</v>
      </c>
      <c r="V444" s="22">
        <f>产品服务物料清单!H444</f>
        <v>0</v>
      </c>
      <c r="W444" s="20">
        <f>产品服务物料清单!G444</f>
        <v>0</v>
      </c>
      <c r="X444" s="20">
        <f>产品服务物料清单!I444</f>
        <v>0</v>
      </c>
      <c r="Y444" s="20">
        <f>产品服务物料清单!AQ444</f>
        <v>0</v>
      </c>
      <c r="Z444" s="20">
        <f>产品服务物料清单!K444</f>
        <v>0</v>
      </c>
      <c r="AA444" s="24">
        <f>产品服务物料清单!Q444</f>
        <v>0</v>
      </c>
      <c r="AB444" s="83">
        <f>产品服务物料清单!R444</f>
        <v>0</v>
      </c>
      <c r="AC444" s="123">
        <f>产品服务物料清单!S444</f>
        <v>0</v>
      </c>
    </row>
    <row r="445" spans="1:29" ht="14.1" customHeight="1" x14ac:dyDescent="0.3">
      <c r="A445" s="83">
        <f>产品服务物料清单!J445</f>
        <v>0</v>
      </c>
      <c r="B445" s="83">
        <f>产品服务物料清单!L445</f>
        <v>0</v>
      </c>
      <c r="C445" s="83">
        <f>产品服务物料清单!M445</f>
        <v>0</v>
      </c>
      <c r="D445" s="83">
        <f>产品服务物料清单!N445</f>
        <v>0</v>
      </c>
      <c r="E445" s="123">
        <f>产品服务物料清单!O445</f>
        <v>0</v>
      </c>
      <c r="F445" s="83">
        <f>产品服务物料清单!P445</f>
        <v>0</v>
      </c>
      <c r="G445" s="83">
        <f>产品服务物料清单!U445</f>
        <v>0</v>
      </c>
      <c r="H445" s="123">
        <f>产品服务物料清单!V445</f>
        <v>0</v>
      </c>
      <c r="I445" s="83">
        <f>产品服务物料清单!X445</f>
        <v>0</v>
      </c>
      <c r="J445" s="83">
        <f>产品服务物料清单!Y445</f>
        <v>0</v>
      </c>
      <c r="K445" s="83">
        <f>产品服务物料清单!Z445</f>
        <v>0</v>
      </c>
      <c r="L445" s="83">
        <f>产品服务物料清单!AA445</f>
        <v>0</v>
      </c>
      <c r="M445" s="24">
        <f>产品服务物料清单!AB445</f>
        <v>0</v>
      </c>
      <c r="N445" s="83">
        <f>产品服务物料清单!AC445</f>
        <v>0</v>
      </c>
      <c r="O445" s="83">
        <f>产品服务物料清单!AD445</f>
        <v>0</v>
      </c>
      <c r="P445" s="83">
        <f>产品服务物料清单!AE445</f>
        <v>0</v>
      </c>
      <c r="Q445" s="20">
        <f>产品服务物料清单!B445</f>
        <v>0</v>
      </c>
      <c r="R445" s="20">
        <f>产品服务物料清单!A445</f>
        <v>0</v>
      </c>
      <c r="S445" s="20">
        <f>产品服务物料清单!C445</f>
        <v>0</v>
      </c>
      <c r="T445" s="21">
        <f>产品服务物料清单!F445</f>
        <v>0</v>
      </c>
      <c r="U445" s="20">
        <f>产品服务物料清单!E445</f>
        <v>0</v>
      </c>
      <c r="V445" s="22">
        <f>产品服务物料清单!H445</f>
        <v>0</v>
      </c>
      <c r="W445" s="20">
        <f>产品服务物料清单!G445</f>
        <v>0</v>
      </c>
      <c r="X445" s="20">
        <f>产品服务物料清单!I445</f>
        <v>0</v>
      </c>
      <c r="Y445" s="20">
        <f>产品服务物料清单!AQ445</f>
        <v>0</v>
      </c>
      <c r="Z445" s="20">
        <f>产品服务物料清单!K445</f>
        <v>0</v>
      </c>
      <c r="AA445" s="24">
        <f>产品服务物料清单!Q445</f>
        <v>0</v>
      </c>
      <c r="AB445" s="83">
        <f>产品服务物料清单!R445</f>
        <v>0</v>
      </c>
      <c r="AC445" s="123">
        <f>产品服务物料清单!S445</f>
        <v>0</v>
      </c>
    </row>
    <row r="446" spans="1:29" ht="14.1" customHeight="1" x14ac:dyDescent="0.3">
      <c r="A446" s="83">
        <f>产品服务物料清单!J446</f>
        <v>0</v>
      </c>
      <c r="B446" s="83">
        <f>产品服务物料清单!L446</f>
        <v>0</v>
      </c>
      <c r="C446" s="83">
        <f>产品服务物料清单!M446</f>
        <v>0</v>
      </c>
      <c r="D446" s="83">
        <f>产品服务物料清单!N446</f>
        <v>0</v>
      </c>
      <c r="E446" s="123">
        <f>产品服务物料清单!O446</f>
        <v>0</v>
      </c>
      <c r="F446" s="83">
        <f>产品服务物料清单!P446</f>
        <v>0</v>
      </c>
      <c r="G446" s="83">
        <f>产品服务物料清单!U446</f>
        <v>0</v>
      </c>
      <c r="H446" s="123">
        <f>产品服务物料清单!V446</f>
        <v>0</v>
      </c>
      <c r="I446" s="83">
        <f>产品服务物料清单!X446</f>
        <v>0</v>
      </c>
      <c r="J446" s="83">
        <f>产品服务物料清单!Y446</f>
        <v>0</v>
      </c>
      <c r="K446" s="83">
        <f>产品服务物料清单!Z446</f>
        <v>0</v>
      </c>
      <c r="L446" s="83">
        <f>产品服务物料清单!AA446</f>
        <v>0</v>
      </c>
      <c r="M446" s="24">
        <f>产品服务物料清单!AB446</f>
        <v>0</v>
      </c>
      <c r="N446" s="83">
        <f>产品服务物料清单!AC446</f>
        <v>0</v>
      </c>
      <c r="O446" s="83">
        <f>产品服务物料清单!AD446</f>
        <v>0</v>
      </c>
      <c r="P446" s="83">
        <f>产品服务物料清单!AE446</f>
        <v>0</v>
      </c>
      <c r="Q446" s="20">
        <f>产品服务物料清单!B446</f>
        <v>0</v>
      </c>
      <c r="R446" s="20">
        <f>产品服务物料清单!A446</f>
        <v>0</v>
      </c>
      <c r="S446" s="20">
        <f>产品服务物料清单!C446</f>
        <v>0</v>
      </c>
      <c r="T446" s="21">
        <f>产品服务物料清单!F446</f>
        <v>0</v>
      </c>
      <c r="U446" s="20">
        <f>产品服务物料清单!E446</f>
        <v>0</v>
      </c>
      <c r="V446" s="22">
        <f>产品服务物料清单!H446</f>
        <v>0</v>
      </c>
      <c r="W446" s="20">
        <f>产品服务物料清单!G446</f>
        <v>0</v>
      </c>
      <c r="X446" s="20">
        <f>产品服务物料清单!I446</f>
        <v>0</v>
      </c>
      <c r="Y446" s="20">
        <f>产品服务物料清单!AQ446</f>
        <v>0</v>
      </c>
      <c r="Z446" s="20">
        <f>产品服务物料清单!K446</f>
        <v>0</v>
      </c>
      <c r="AA446" s="24">
        <f>产品服务物料清单!Q446</f>
        <v>0</v>
      </c>
      <c r="AB446" s="83">
        <f>产品服务物料清单!R446</f>
        <v>0</v>
      </c>
      <c r="AC446" s="123">
        <f>产品服务物料清单!S446</f>
        <v>0</v>
      </c>
    </row>
    <row r="447" spans="1:29" ht="14.1" customHeight="1" x14ac:dyDescent="0.3">
      <c r="A447" s="83">
        <f>产品服务物料清单!J447</f>
        <v>0</v>
      </c>
      <c r="B447" s="83">
        <f>产品服务物料清单!L447</f>
        <v>0</v>
      </c>
      <c r="C447" s="83">
        <f>产品服务物料清单!M447</f>
        <v>0</v>
      </c>
      <c r="D447" s="83">
        <f>产品服务物料清单!N447</f>
        <v>0</v>
      </c>
      <c r="E447" s="123">
        <f>产品服务物料清单!O447</f>
        <v>0</v>
      </c>
      <c r="F447" s="83">
        <f>产品服务物料清单!P447</f>
        <v>0</v>
      </c>
      <c r="G447" s="83">
        <f>产品服务物料清单!U447</f>
        <v>0</v>
      </c>
      <c r="H447" s="123">
        <f>产品服务物料清单!V447</f>
        <v>0</v>
      </c>
      <c r="I447" s="83">
        <f>产品服务物料清单!X447</f>
        <v>0</v>
      </c>
      <c r="J447" s="83">
        <f>产品服务物料清单!Y447</f>
        <v>0</v>
      </c>
      <c r="K447" s="83">
        <f>产品服务物料清单!Z447</f>
        <v>0</v>
      </c>
      <c r="L447" s="83">
        <f>产品服务物料清单!AA447</f>
        <v>0</v>
      </c>
      <c r="M447" s="24">
        <f>产品服务物料清单!AB447</f>
        <v>0</v>
      </c>
      <c r="N447" s="83">
        <f>产品服务物料清单!AC447</f>
        <v>0</v>
      </c>
      <c r="O447" s="83">
        <f>产品服务物料清单!AD447</f>
        <v>0</v>
      </c>
      <c r="P447" s="83">
        <f>产品服务物料清单!AE447</f>
        <v>0</v>
      </c>
      <c r="Q447" s="20">
        <f>产品服务物料清单!B447</f>
        <v>0</v>
      </c>
      <c r="R447" s="20">
        <f>产品服务物料清单!A447</f>
        <v>0</v>
      </c>
      <c r="S447" s="20">
        <f>产品服务物料清单!C447</f>
        <v>0</v>
      </c>
      <c r="T447" s="21">
        <f>产品服务物料清单!F447</f>
        <v>0</v>
      </c>
      <c r="U447" s="20">
        <f>产品服务物料清单!E447</f>
        <v>0</v>
      </c>
      <c r="V447" s="22">
        <f>产品服务物料清单!H447</f>
        <v>0</v>
      </c>
      <c r="W447" s="20">
        <f>产品服务物料清单!G447</f>
        <v>0</v>
      </c>
      <c r="X447" s="20">
        <f>产品服务物料清单!I447</f>
        <v>0</v>
      </c>
      <c r="Y447" s="20">
        <f>产品服务物料清单!AQ447</f>
        <v>0</v>
      </c>
      <c r="Z447" s="20">
        <f>产品服务物料清单!K447</f>
        <v>0</v>
      </c>
      <c r="AA447" s="24">
        <f>产品服务物料清单!Q447</f>
        <v>0</v>
      </c>
      <c r="AB447" s="83">
        <f>产品服务物料清单!R447</f>
        <v>0</v>
      </c>
      <c r="AC447" s="123">
        <f>产品服务物料清单!S447</f>
        <v>0</v>
      </c>
    </row>
    <row r="448" spans="1:29" ht="14.1" customHeight="1" x14ac:dyDescent="0.3">
      <c r="A448" s="83">
        <f>产品服务物料清单!J448</f>
        <v>0</v>
      </c>
      <c r="B448" s="83">
        <f>产品服务物料清单!L448</f>
        <v>0</v>
      </c>
      <c r="C448" s="83">
        <f>产品服务物料清单!M448</f>
        <v>0</v>
      </c>
      <c r="D448" s="83">
        <f>产品服务物料清单!N448</f>
        <v>0</v>
      </c>
      <c r="E448" s="123">
        <f>产品服务物料清单!O448</f>
        <v>0</v>
      </c>
      <c r="F448" s="83">
        <f>产品服务物料清单!P448</f>
        <v>0</v>
      </c>
      <c r="G448" s="83">
        <f>产品服务物料清单!U448</f>
        <v>0</v>
      </c>
      <c r="H448" s="123">
        <f>产品服务物料清单!V448</f>
        <v>0</v>
      </c>
      <c r="I448" s="83">
        <f>产品服务物料清单!X448</f>
        <v>0</v>
      </c>
      <c r="J448" s="83">
        <f>产品服务物料清单!Y448</f>
        <v>0</v>
      </c>
      <c r="K448" s="83">
        <f>产品服务物料清单!Z448</f>
        <v>0</v>
      </c>
      <c r="L448" s="83">
        <f>产品服务物料清单!AA448</f>
        <v>0</v>
      </c>
      <c r="M448" s="24">
        <f>产品服务物料清单!AB448</f>
        <v>0</v>
      </c>
      <c r="N448" s="83">
        <f>产品服务物料清单!AC448</f>
        <v>0</v>
      </c>
      <c r="O448" s="83">
        <f>产品服务物料清单!AD448</f>
        <v>0</v>
      </c>
      <c r="P448" s="83">
        <f>产品服务物料清单!AE448</f>
        <v>0</v>
      </c>
      <c r="Q448" s="20">
        <f>产品服务物料清单!B448</f>
        <v>0</v>
      </c>
      <c r="R448" s="20">
        <f>产品服务物料清单!A448</f>
        <v>0</v>
      </c>
      <c r="S448" s="20">
        <f>产品服务物料清单!C448</f>
        <v>0</v>
      </c>
      <c r="T448" s="21">
        <f>产品服务物料清单!F448</f>
        <v>0</v>
      </c>
      <c r="U448" s="20">
        <f>产品服务物料清单!E448</f>
        <v>0</v>
      </c>
      <c r="V448" s="22">
        <f>产品服务物料清单!H448</f>
        <v>0</v>
      </c>
      <c r="W448" s="20">
        <f>产品服务物料清单!G448</f>
        <v>0</v>
      </c>
      <c r="X448" s="20">
        <f>产品服务物料清单!I448</f>
        <v>0</v>
      </c>
      <c r="Y448" s="20">
        <f>产品服务物料清单!AQ448</f>
        <v>0</v>
      </c>
      <c r="Z448" s="20">
        <f>产品服务物料清单!K448</f>
        <v>0</v>
      </c>
      <c r="AA448" s="24">
        <f>产品服务物料清单!Q448</f>
        <v>0</v>
      </c>
      <c r="AB448" s="83">
        <f>产品服务物料清单!R448</f>
        <v>0</v>
      </c>
      <c r="AC448" s="123">
        <f>产品服务物料清单!S448</f>
        <v>0</v>
      </c>
    </row>
    <row r="449" spans="1:29" ht="14.1" customHeight="1" x14ac:dyDescent="0.3">
      <c r="A449" s="83">
        <f>产品服务物料清单!J449</f>
        <v>0</v>
      </c>
      <c r="B449" s="83">
        <f>产品服务物料清单!L449</f>
        <v>0</v>
      </c>
      <c r="C449" s="83">
        <f>产品服务物料清单!M449</f>
        <v>0</v>
      </c>
      <c r="D449" s="83">
        <f>产品服务物料清单!N449</f>
        <v>0</v>
      </c>
      <c r="E449" s="123">
        <f>产品服务物料清单!O449</f>
        <v>0</v>
      </c>
      <c r="F449" s="83">
        <f>产品服务物料清单!P449</f>
        <v>0</v>
      </c>
      <c r="G449" s="83">
        <f>产品服务物料清单!U449</f>
        <v>0</v>
      </c>
      <c r="H449" s="123">
        <f>产品服务物料清单!V449</f>
        <v>0</v>
      </c>
      <c r="I449" s="83">
        <f>产品服务物料清单!X449</f>
        <v>0</v>
      </c>
      <c r="J449" s="83">
        <f>产品服务物料清单!Y449</f>
        <v>0</v>
      </c>
      <c r="K449" s="83">
        <f>产品服务物料清单!Z449</f>
        <v>0</v>
      </c>
      <c r="L449" s="83">
        <f>产品服务物料清单!AA449</f>
        <v>0</v>
      </c>
      <c r="M449" s="24">
        <f>产品服务物料清单!AB449</f>
        <v>0</v>
      </c>
      <c r="N449" s="83">
        <f>产品服务物料清单!AC449</f>
        <v>0</v>
      </c>
      <c r="O449" s="83">
        <f>产品服务物料清单!AD449</f>
        <v>0</v>
      </c>
      <c r="P449" s="83">
        <f>产品服务物料清单!AE449</f>
        <v>0</v>
      </c>
      <c r="Q449" s="20">
        <f>产品服务物料清单!B449</f>
        <v>0</v>
      </c>
      <c r="R449" s="20">
        <f>产品服务物料清单!A449</f>
        <v>0</v>
      </c>
      <c r="S449" s="20">
        <f>产品服务物料清单!C449</f>
        <v>0</v>
      </c>
      <c r="T449" s="21">
        <f>产品服务物料清单!F449</f>
        <v>0</v>
      </c>
      <c r="U449" s="20">
        <f>产品服务物料清单!E449</f>
        <v>0</v>
      </c>
      <c r="V449" s="22">
        <f>产品服务物料清单!H449</f>
        <v>0</v>
      </c>
      <c r="W449" s="20">
        <f>产品服务物料清单!G449</f>
        <v>0</v>
      </c>
      <c r="X449" s="20">
        <f>产品服务物料清单!I449</f>
        <v>0</v>
      </c>
      <c r="Y449" s="20">
        <f>产品服务物料清单!AQ449</f>
        <v>0</v>
      </c>
      <c r="Z449" s="20">
        <f>产品服务物料清单!K449</f>
        <v>0</v>
      </c>
      <c r="AA449" s="24">
        <f>产品服务物料清单!Q449</f>
        <v>0</v>
      </c>
      <c r="AB449" s="83">
        <f>产品服务物料清单!R449</f>
        <v>0</v>
      </c>
      <c r="AC449" s="123">
        <f>产品服务物料清单!S449</f>
        <v>0</v>
      </c>
    </row>
    <row r="450" spans="1:29" ht="14.1" customHeight="1" x14ac:dyDescent="0.3">
      <c r="A450" s="83">
        <f>产品服务物料清单!J450</f>
        <v>0</v>
      </c>
      <c r="B450" s="83">
        <f>产品服务物料清单!L450</f>
        <v>0</v>
      </c>
      <c r="C450" s="83">
        <f>产品服务物料清单!M450</f>
        <v>0</v>
      </c>
      <c r="D450" s="83">
        <f>产品服务物料清单!N450</f>
        <v>0</v>
      </c>
      <c r="E450" s="123">
        <f>产品服务物料清单!O450</f>
        <v>0</v>
      </c>
      <c r="F450" s="83">
        <f>产品服务物料清单!P450</f>
        <v>0</v>
      </c>
      <c r="G450" s="83">
        <f>产品服务物料清单!U450</f>
        <v>0</v>
      </c>
      <c r="H450" s="123">
        <f>产品服务物料清单!V450</f>
        <v>0</v>
      </c>
      <c r="I450" s="83">
        <f>产品服务物料清单!X450</f>
        <v>0</v>
      </c>
      <c r="J450" s="83">
        <f>产品服务物料清单!Y450</f>
        <v>0</v>
      </c>
      <c r="K450" s="83">
        <f>产品服务物料清单!Z450</f>
        <v>0</v>
      </c>
      <c r="L450" s="83">
        <f>产品服务物料清单!AA450</f>
        <v>0</v>
      </c>
      <c r="M450" s="24">
        <f>产品服务物料清单!AB450</f>
        <v>0</v>
      </c>
      <c r="N450" s="83">
        <f>产品服务物料清单!AC450</f>
        <v>0</v>
      </c>
      <c r="O450" s="83">
        <f>产品服务物料清单!AD450</f>
        <v>0</v>
      </c>
      <c r="P450" s="83">
        <f>产品服务物料清单!AE450</f>
        <v>0</v>
      </c>
      <c r="Q450" s="20">
        <f>产品服务物料清单!B450</f>
        <v>0</v>
      </c>
      <c r="R450" s="20">
        <f>产品服务物料清单!A450</f>
        <v>0</v>
      </c>
      <c r="S450" s="20">
        <f>产品服务物料清单!C450</f>
        <v>0</v>
      </c>
      <c r="T450" s="21">
        <f>产品服务物料清单!F450</f>
        <v>0</v>
      </c>
      <c r="U450" s="20">
        <f>产品服务物料清单!E450</f>
        <v>0</v>
      </c>
      <c r="V450" s="22">
        <f>产品服务物料清单!H450</f>
        <v>0</v>
      </c>
      <c r="W450" s="20">
        <f>产品服务物料清单!G450</f>
        <v>0</v>
      </c>
      <c r="X450" s="20">
        <f>产品服务物料清单!I450</f>
        <v>0</v>
      </c>
      <c r="Y450" s="20">
        <f>产品服务物料清单!AQ450</f>
        <v>0</v>
      </c>
      <c r="Z450" s="20">
        <f>产品服务物料清单!K450</f>
        <v>0</v>
      </c>
      <c r="AA450" s="24">
        <f>产品服务物料清单!Q450</f>
        <v>0</v>
      </c>
      <c r="AB450" s="83">
        <f>产品服务物料清单!R450</f>
        <v>0</v>
      </c>
      <c r="AC450" s="123">
        <f>产品服务物料清单!S450</f>
        <v>0</v>
      </c>
    </row>
    <row r="451" spans="1:29" ht="14.1" customHeight="1" x14ac:dyDescent="0.3">
      <c r="A451" s="83">
        <f>产品服务物料清单!J451</f>
        <v>0</v>
      </c>
      <c r="B451" s="83">
        <f>产品服务物料清单!L451</f>
        <v>0</v>
      </c>
      <c r="C451" s="83">
        <f>产品服务物料清单!M451</f>
        <v>0</v>
      </c>
      <c r="D451" s="83">
        <f>产品服务物料清单!N451</f>
        <v>0</v>
      </c>
      <c r="E451" s="123">
        <f>产品服务物料清单!O451</f>
        <v>0</v>
      </c>
      <c r="F451" s="83">
        <f>产品服务物料清单!P451</f>
        <v>0</v>
      </c>
      <c r="G451" s="83">
        <f>产品服务物料清单!U451</f>
        <v>0</v>
      </c>
      <c r="H451" s="123">
        <f>产品服务物料清单!V451</f>
        <v>0</v>
      </c>
      <c r="I451" s="83">
        <f>产品服务物料清单!X451</f>
        <v>0</v>
      </c>
      <c r="J451" s="83">
        <f>产品服务物料清单!Y451</f>
        <v>0</v>
      </c>
      <c r="K451" s="83">
        <f>产品服务物料清单!Z451</f>
        <v>0</v>
      </c>
      <c r="L451" s="83">
        <f>产品服务物料清单!AA451</f>
        <v>0</v>
      </c>
      <c r="M451" s="24">
        <f>产品服务物料清单!AB451</f>
        <v>0</v>
      </c>
      <c r="N451" s="83">
        <f>产品服务物料清单!AC451</f>
        <v>0</v>
      </c>
      <c r="O451" s="83">
        <f>产品服务物料清单!AD451</f>
        <v>0</v>
      </c>
      <c r="P451" s="83">
        <f>产品服务物料清单!AE451</f>
        <v>0</v>
      </c>
      <c r="Q451" s="20">
        <f>产品服务物料清单!B451</f>
        <v>0</v>
      </c>
      <c r="R451" s="20">
        <f>产品服务物料清单!A451</f>
        <v>0</v>
      </c>
      <c r="S451" s="20">
        <f>产品服务物料清单!C451</f>
        <v>0</v>
      </c>
      <c r="T451" s="21">
        <f>产品服务物料清单!F451</f>
        <v>0</v>
      </c>
      <c r="U451" s="20">
        <f>产品服务物料清单!E451</f>
        <v>0</v>
      </c>
      <c r="V451" s="22">
        <f>产品服务物料清单!H451</f>
        <v>0</v>
      </c>
      <c r="W451" s="20">
        <f>产品服务物料清单!G451</f>
        <v>0</v>
      </c>
      <c r="X451" s="20">
        <f>产品服务物料清单!I451</f>
        <v>0</v>
      </c>
      <c r="Y451" s="20">
        <f>产品服务物料清单!AQ451</f>
        <v>0</v>
      </c>
      <c r="Z451" s="20">
        <f>产品服务物料清单!K451</f>
        <v>0</v>
      </c>
      <c r="AA451" s="24">
        <f>产品服务物料清单!Q451</f>
        <v>0</v>
      </c>
      <c r="AB451" s="83">
        <f>产品服务物料清单!R451</f>
        <v>0</v>
      </c>
      <c r="AC451" s="123">
        <f>产品服务物料清单!S451</f>
        <v>0</v>
      </c>
    </row>
    <row r="452" spans="1:29" ht="14.1" customHeight="1" x14ac:dyDescent="0.3">
      <c r="A452" s="83">
        <f>产品服务物料清单!J452</f>
        <v>0</v>
      </c>
      <c r="B452" s="83">
        <f>产品服务物料清单!L452</f>
        <v>0</v>
      </c>
      <c r="C452" s="83">
        <f>产品服务物料清单!M452</f>
        <v>0</v>
      </c>
      <c r="D452" s="83">
        <f>产品服务物料清单!N452</f>
        <v>0</v>
      </c>
      <c r="E452" s="123">
        <f>产品服务物料清单!O452</f>
        <v>0</v>
      </c>
      <c r="F452" s="83">
        <f>产品服务物料清单!P452</f>
        <v>0</v>
      </c>
      <c r="G452" s="83">
        <f>产品服务物料清单!U452</f>
        <v>0</v>
      </c>
      <c r="H452" s="123">
        <f>产品服务物料清单!V452</f>
        <v>0</v>
      </c>
      <c r="I452" s="83">
        <f>产品服务物料清单!X452</f>
        <v>0</v>
      </c>
      <c r="J452" s="83">
        <f>产品服务物料清单!Y452</f>
        <v>0</v>
      </c>
      <c r="K452" s="83">
        <f>产品服务物料清单!Z452</f>
        <v>0</v>
      </c>
      <c r="L452" s="83">
        <f>产品服务物料清单!AA452</f>
        <v>0</v>
      </c>
      <c r="M452" s="24">
        <f>产品服务物料清单!AB452</f>
        <v>0</v>
      </c>
      <c r="N452" s="83">
        <f>产品服务物料清单!AC452</f>
        <v>0</v>
      </c>
      <c r="O452" s="83">
        <f>产品服务物料清单!AD452</f>
        <v>0</v>
      </c>
      <c r="P452" s="83">
        <f>产品服务物料清单!AE452</f>
        <v>0</v>
      </c>
      <c r="Q452" s="20">
        <f>产品服务物料清单!B452</f>
        <v>0</v>
      </c>
      <c r="R452" s="20">
        <f>产品服务物料清单!A452</f>
        <v>0</v>
      </c>
      <c r="S452" s="20">
        <f>产品服务物料清单!C452</f>
        <v>0</v>
      </c>
      <c r="T452" s="21">
        <f>产品服务物料清单!F452</f>
        <v>0</v>
      </c>
      <c r="U452" s="20">
        <f>产品服务物料清单!E452</f>
        <v>0</v>
      </c>
      <c r="V452" s="22">
        <f>产品服务物料清单!H452</f>
        <v>0</v>
      </c>
      <c r="W452" s="20">
        <f>产品服务物料清单!G452</f>
        <v>0</v>
      </c>
      <c r="X452" s="20">
        <f>产品服务物料清单!I452</f>
        <v>0</v>
      </c>
      <c r="Y452" s="20">
        <f>产品服务物料清单!AQ452</f>
        <v>0</v>
      </c>
      <c r="Z452" s="20">
        <f>产品服务物料清单!K452</f>
        <v>0</v>
      </c>
      <c r="AA452" s="24">
        <f>产品服务物料清单!Q452</f>
        <v>0</v>
      </c>
      <c r="AB452" s="83">
        <f>产品服务物料清单!R452</f>
        <v>0</v>
      </c>
      <c r="AC452" s="123">
        <f>产品服务物料清单!S452</f>
        <v>0</v>
      </c>
    </row>
    <row r="453" spans="1:29" ht="14.1" customHeight="1" x14ac:dyDescent="0.3">
      <c r="A453" s="83">
        <f>产品服务物料清单!J453</f>
        <v>0</v>
      </c>
      <c r="B453" s="83">
        <f>产品服务物料清单!L453</f>
        <v>0</v>
      </c>
      <c r="C453" s="83">
        <f>产品服务物料清单!M453</f>
        <v>0</v>
      </c>
      <c r="D453" s="83">
        <f>产品服务物料清单!N453</f>
        <v>0</v>
      </c>
      <c r="E453" s="123">
        <f>产品服务物料清单!O453</f>
        <v>0</v>
      </c>
      <c r="F453" s="83">
        <f>产品服务物料清单!P453</f>
        <v>0</v>
      </c>
      <c r="G453" s="83">
        <f>产品服务物料清单!U453</f>
        <v>0</v>
      </c>
      <c r="H453" s="123">
        <f>产品服务物料清单!V453</f>
        <v>0</v>
      </c>
      <c r="I453" s="83">
        <f>产品服务物料清单!X453</f>
        <v>0</v>
      </c>
      <c r="J453" s="83">
        <f>产品服务物料清单!Y453</f>
        <v>0</v>
      </c>
      <c r="K453" s="83">
        <f>产品服务物料清单!Z453</f>
        <v>0</v>
      </c>
      <c r="L453" s="83">
        <f>产品服务物料清单!AA453</f>
        <v>0</v>
      </c>
      <c r="M453" s="24">
        <f>产品服务物料清单!AB453</f>
        <v>0</v>
      </c>
      <c r="N453" s="83">
        <f>产品服务物料清单!AC453</f>
        <v>0</v>
      </c>
      <c r="O453" s="83">
        <f>产品服务物料清单!AD453</f>
        <v>0</v>
      </c>
      <c r="P453" s="83">
        <f>产品服务物料清单!AE453</f>
        <v>0</v>
      </c>
      <c r="Q453" s="20">
        <f>产品服务物料清单!B453</f>
        <v>0</v>
      </c>
      <c r="R453" s="20">
        <f>产品服务物料清单!A453</f>
        <v>0</v>
      </c>
      <c r="S453" s="20">
        <f>产品服务物料清单!C453</f>
        <v>0</v>
      </c>
      <c r="T453" s="21">
        <f>产品服务物料清单!F453</f>
        <v>0</v>
      </c>
      <c r="U453" s="20">
        <f>产品服务物料清单!E453</f>
        <v>0</v>
      </c>
      <c r="V453" s="22">
        <f>产品服务物料清单!H453</f>
        <v>0</v>
      </c>
      <c r="W453" s="20">
        <f>产品服务物料清单!G453</f>
        <v>0</v>
      </c>
      <c r="X453" s="20">
        <f>产品服务物料清单!I453</f>
        <v>0</v>
      </c>
      <c r="Y453" s="20">
        <f>产品服务物料清单!AQ453</f>
        <v>0</v>
      </c>
      <c r="Z453" s="20">
        <f>产品服务物料清单!K453</f>
        <v>0</v>
      </c>
      <c r="AA453" s="24">
        <f>产品服务物料清单!Q453</f>
        <v>0</v>
      </c>
      <c r="AB453" s="83">
        <f>产品服务物料清单!R453</f>
        <v>0</v>
      </c>
      <c r="AC453" s="123">
        <f>产品服务物料清单!S453</f>
        <v>0</v>
      </c>
    </row>
    <row r="454" spans="1:29" ht="14.1" customHeight="1" x14ac:dyDescent="0.3">
      <c r="A454" s="83">
        <f>产品服务物料清单!J454</f>
        <v>0</v>
      </c>
      <c r="B454" s="83">
        <f>产品服务物料清单!L454</f>
        <v>0</v>
      </c>
      <c r="C454" s="83">
        <f>产品服务物料清单!M454</f>
        <v>0</v>
      </c>
      <c r="D454" s="83">
        <f>产品服务物料清单!N454</f>
        <v>0</v>
      </c>
      <c r="E454" s="123">
        <f>产品服务物料清单!O454</f>
        <v>0</v>
      </c>
      <c r="F454" s="83">
        <f>产品服务物料清单!P454</f>
        <v>0</v>
      </c>
      <c r="G454" s="83">
        <f>产品服务物料清单!U454</f>
        <v>0</v>
      </c>
      <c r="H454" s="123">
        <f>产品服务物料清单!V454</f>
        <v>0</v>
      </c>
      <c r="I454" s="83">
        <f>产品服务物料清单!X454</f>
        <v>0</v>
      </c>
      <c r="J454" s="83">
        <f>产品服务物料清单!Y454</f>
        <v>0</v>
      </c>
      <c r="K454" s="83">
        <f>产品服务物料清单!Z454</f>
        <v>0</v>
      </c>
      <c r="L454" s="83">
        <f>产品服务物料清单!AA454</f>
        <v>0</v>
      </c>
      <c r="M454" s="24">
        <f>产品服务物料清单!AB454</f>
        <v>0</v>
      </c>
      <c r="N454" s="83">
        <f>产品服务物料清单!AC454</f>
        <v>0</v>
      </c>
      <c r="O454" s="83">
        <f>产品服务物料清单!AD454</f>
        <v>0</v>
      </c>
      <c r="P454" s="83">
        <f>产品服务物料清单!AE454</f>
        <v>0</v>
      </c>
      <c r="Q454" s="20">
        <f>产品服务物料清单!B454</f>
        <v>0</v>
      </c>
      <c r="R454" s="20">
        <f>产品服务物料清单!A454</f>
        <v>0</v>
      </c>
      <c r="S454" s="20">
        <f>产品服务物料清单!C454</f>
        <v>0</v>
      </c>
      <c r="T454" s="21">
        <f>产品服务物料清单!F454</f>
        <v>0</v>
      </c>
      <c r="U454" s="20">
        <f>产品服务物料清单!E454</f>
        <v>0</v>
      </c>
      <c r="V454" s="22">
        <f>产品服务物料清单!H454</f>
        <v>0</v>
      </c>
      <c r="W454" s="20">
        <f>产品服务物料清单!G454</f>
        <v>0</v>
      </c>
      <c r="X454" s="20">
        <f>产品服务物料清单!I454</f>
        <v>0</v>
      </c>
      <c r="Y454" s="20">
        <f>产品服务物料清单!AQ454</f>
        <v>0</v>
      </c>
      <c r="Z454" s="20">
        <f>产品服务物料清单!K454</f>
        <v>0</v>
      </c>
      <c r="AA454" s="24">
        <f>产品服务物料清单!Q454</f>
        <v>0</v>
      </c>
      <c r="AB454" s="83">
        <f>产品服务物料清单!R454</f>
        <v>0</v>
      </c>
      <c r="AC454" s="123">
        <f>产品服务物料清单!S454</f>
        <v>0</v>
      </c>
    </row>
    <row r="455" spans="1:29" ht="14.1" customHeight="1" x14ac:dyDescent="0.3">
      <c r="A455" s="83">
        <f>产品服务物料清单!J455</f>
        <v>0</v>
      </c>
      <c r="B455" s="83">
        <f>产品服务物料清单!L455</f>
        <v>0</v>
      </c>
      <c r="C455" s="83">
        <f>产品服务物料清单!M455</f>
        <v>0</v>
      </c>
      <c r="D455" s="83">
        <f>产品服务物料清单!N455</f>
        <v>0</v>
      </c>
      <c r="E455" s="123">
        <f>产品服务物料清单!O455</f>
        <v>0</v>
      </c>
      <c r="F455" s="83">
        <f>产品服务物料清单!P455</f>
        <v>0</v>
      </c>
      <c r="G455" s="83">
        <f>产品服务物料清单!U455</f>
        <v>0</v>
      </c>
      <c r="H455" s="123">
        <f>产品服务物料清单!V455</f>
        <v>0</v>
      </c>
      <c r="I455" s="83">
        <f>产品服务物料清单!X455</f>
        <v>0</v>
      </c>
      <c r="J455" s="83">
        <f>产品服务物料清单!Y455</f>
        <v>0</v>
      </c>
      <c r="K455" s="83">
        <f>产品服务物料清单!Z455</f>
        <v>0</v>
      </c>
      <c r="L455" s="83">
        <f>产品服务物料清单!AA455</f>
        <v>0</v>
      </c>
      <c r="M455" s="24">
        <f>产品服务物料清单!AB455</f>
        <v>0</v>
      </c>
      <c r="N455" s="83">
        <f>产品服务物料清单!AC455</f>
        <v>0</v>
      </c>
      <c r="O455" s="83">
        <f>产品服务物料清单!AD455</f>
        <v>0</v>
      </c>
      <c r="P455" s="83">
        <f>产品服务物料清单!AE455</f>
        <v>0</v>
      </c>
      <c r="Q455" s="20">
        <f>产品服务物料清单!B455</f>
        <v>0</v>
      </c>
      <c r="R455" s="20">
        <f>产品服务物料清单!A455</f>
        <v>0</v>
      </c>
      <c r="S455" s="20">
        <f>产品服务物料清单!C455</f>
        <v>0</v>
      </c>
      <c r="T455" s="21">
        <f>产品服务物料清单!F455</f>
        <v>0</v>
      </c>
      <c r="U455" s="20">
        <f>产品服务物料清单!E455</f>
        <v>0</v>
      </c>
      <c r="V455" s="22">
        <f>产品服务物料清单!H455</f>
        <v>0</v>
      </c>
      <c r="W455" s="20">
        <f>产品服务物料清单!G455</f>
        <v>0</v>
      </c>
      <c r="X455" s="20">
        <f>产品服务物料清单!I455</f>
        <v>0</v>
      </c>
      <c r="Y455" s="20">
        <f>产品服务物料清单!AQ455</f>
        <v>0</v>
      </c>
      <c r="Z455" s="20">
        <f>产品服务物料清单!K455</f>
        <v>0</v>
      </c>
      <c r="AA455" s="24">
        <f>产品服务物料清单!Q455</f>
        <v>0</v>
      </c>
      <c r="AB455" s="83">
        <f>产品服务物料清单!R455</f>
        <v>0</v>
      </c>
      <c r="AC455" s="123">
        <f>产品服务物料清单!S455</f>
        <v>0</v>
      </c>
    </row>
    <row r="456" spans="1:29" ht="14.1" customHeight="1" x14ac:dyDescent="0.3">
      <c r="A456" s="83">
        <f>产品服务物料清单!J456</f>
        <v>0</v>
      </c>
      <c r="B456" s="83">
        <f>产品服务物料清单!L456</f>
        <v>0</v>
      </c>
      <c r="C456" s="83">
        <f>产品服务物料清单!M456</f>
        <v>0</v>
      </c>
      <c r="D456" s="83">
        <f>产品服务物料清单!N456</f>
        <v>0</v>
      </c>
      <c r="E456" s="123">
        <f>产品服务物料清单!O456</f>
        <v>0</v>
      </c>
      <c r="F456" s="83">
        <f>产品服务物料清单!P456</f>
        <v>0</v>
      </c>
      <c r="G456" s="83">
        <f>产品服务物料清单!U456</f>
        <v>0</v>
      </c>
      <c r="H456" s="123">
        <f>产品服务物料清单!V456</f>
        <v>0</v>
      </c>
      <c r="I456" s="83">
        <f>产品服务物料清单!X456</f>
        <v>0</v>
      </c>
      <c r="J456" s="83">
        <f>产品服务物料清单!Y456</f>
        <v>0</v>
      </c>
      <c r="K456" s="83">
        <f>产品服务物料清单!Z456</f>
        <v>0</v>
      </c>
      <c r="L456" s="83">
        <f>产品服务物料清单!AA456</f>
        <v>0</v>
      </c>
      <c r="M456" s="24">
        <f>产品服务物料清单!AB456</f>
        <v>0</v>
      </c>
      <c r="N456" s="83">
        <f>产品服务物料清单!AC456</f>
        <v>0</v>
      </c>
      <c r="O456" s="83">
        <f>产品服务物料清单!AD456</f>
        <v>0</v>
      </c>
      <c r="P456" s="83">
        <f>产品服务物料清单!AE456</f>
        <v>0</v>
      </c>
      <c r="Q456" s="20">
        <f>产品服务物料清单!B456</f>
        <v>0</v>
      </c>
      <c r="R456" s="20">
        <f>产品服务物料清单!A456</f>
        <v>0</v>
      </c>
      <c r="S456" s="20">
        <f>产品服务物料清单!C456</f>
        <v>0</v>
      </c>
      <c r="T456" s="21">
        <f>产品服务物料清单!F456</f>
        <v>0</v>
      </c>
      <c r="U456" s="20">
        <f>产品服务物料清单!E456</f>
        <v>0</v>
      </c>
      <c r="V456" s="22">
        <f>产品服务物料清单!H456</f>
        <v>0</v>
      </c>
      <c r="W456" s="20">
        <f>产品服务物料清单!G456</f>
        <v>0</v>
      </c>
      <c r="X456" s="20">
        <f>产品服务物料清单!I456</f>
        <v>0</v>
      </c>
      <c r="Y456" s="20">
        <f>产品服务物料清单!AQ456</f>
        <v>0</v>
      </c>
      <c r="Z456" s="20">
        <f>产品服务物料清单!K456</f>
        <v>0</v>
      </c>
      <c r="AA456" s="24">
        <f>产品服务物料清单!Q456</f>
        <v>0</v>
      </c>
      <c r="AB456" s="83">
        <f>产品服务物料清单!R456</f>
        <v>0</v>
      </c>
      <c r="AC456" s="123">
        <f>产品服务物料清单!S456</f>
        <v>0</v>
      </c>
    </row>
    <row r="457" spans="1:29" ht="14.1" customHeight="1" x14ac:dyDescent="0.3">
      <c r="A457" s="83">
        <f>产品服务物料清单!J457</f>
        <v>0</v>
      </c>
      <c r="B457" s="83">
        <f>产品服务物料清单!L457</f>
        <v>0</v>
      </c>
      <c r="C457" s="83">
        <f>产品服务物料清单!M457</f>
        <v>0</v>
      </c>
      <c r="D457" s="83">
        <f>产品服务物料清单!N457</f>
        <v>0</v>
      </c>
      <c r="E457" s="123">
        <f>产品服务物料清单!O457</f>
        <v>0</v>
      </c>
      <c r="F457" s="83">
        <f>产品服务物料清单!P457</f>
        <v>0</v>
      </c>
      <c r="G457" s="83">
        <f>产品服务物料清单!U457</f>
        <v>0</v>
      </c>
      <c r="H457" s="123">
        <f>产品服务物料清单!V457</f>
        <v>0</v>
      </c>
      <c r="I457" s="83">
        <f>产品服务物料清单!X457</f>
        <v>0</v>
      </c>
      <c r="J457" s="83">
        <f>产品服务物料清单!Y457</f>
        <v>0</v>
      </c>
      <c r="K457" s="83">
        <f>产品服务物料清单!Z457</f>
        <v>0</v>
      </c>
      <c r="L457" s="83">
        <f>产品服务物料清单!AA457</f>
        <v>0</v>
      </c>
      <c r="M457" s="24">
        <f>产品服务物料清单!AB457</f>
        <v>0</v>
      </c>
      <c r="N457" s="83">
        <f>产品服务物料清单!AC457</f>
        <v>0</v>
      </c>
      <c r="O457" s="83">
        <f>产品服务物料清单!AD457</f>
        <v>0</v>
      </c>
      <c r="P457" s="83">
        <f>产品服务物料清单!AE457</f>
        <v>0</v>
      </c>
      <c r="Q457" s="20">
        <f>产品服务物料清单!B457</f>
        <v>0</v>
      </c>
      <c r="R457" s="20">
        <f>产品服务物料清单!A457</f>
        <v>0</v>
      </c>
      <c r="S457" s="20">
        <f>产品服务物料清单!C457</f>
        <v>0</v>
      </c>
      <c r="T457" s="21">
        <f>产品服务物料清单!F457</f>
        <v>0</v>
      </c>
      <c r="U457" s="20">
        <f>产品服务物料清单!E457</f>
        <v>0</v>
      </c>
      <c r="V457" s="22">
        <f>产品服务物料清单!H457</f>
        <v>0</v>
      </c>
      <c r="W457" s="20">
        <f>产品服务物料清单!G457</f>
        <v>0</v>
      </c>
      <c r="X457" s="20">
        <f>产品服务物料清单!I457</f>
        <v>0</v>
      </c>
      <c r="Y457" s="20">
        <f>产品服务物料清单!AQ457</f>
        <v>0</v>
      </c>
      <c r="Z457" s="20">
        <f>产品服务物料清单!K457</f>
        <v>0</v>
      </c>
      <c r="AA457" s="24">
        <f>产品服务物料清单!Q457</f>
        <v>0</v>
      </c>
      <c r="AB457" s="83">
        <f>产品服务物料清单!R457</f>
        <v>0</v>
      </c>
      <c r="AC457" s="123">
        <f>产品服务物料清单!S457</f>
        <v>0</v>
      </c>
    </row>
    <row r="458" spans="1:29" ht="14.1" customHeight="1" x14ac:dyDescent="0.3">
      <c r="A458" s="83">
        <f>产品服务物料清单!J458</f>
        <v>0</v>
      </c>
      <c r="B458" s="83">
        <f>产品服务物料清单!L458</f>
        <v>0</v>
      </c>
      <c r="C458" s="83">
        <f>产品服务物料清单!M458</f>
        <v>0</v>
      </c>
      <c r="D458" s="83">
        <f>产品服务物料清单!N458</f>
        <v>0</v>
      </c>
      <c r="E458" s="123">
        <f>产品服务物料清单!O458</f>
        <v>0</v>
      </c>
      <c r="F458" s="83">
        <f>产品服务物料清单!P458</f>
        <v>0</v>
      </c>
      <c r="G458" s="83">
        <f>产品服务物料清单!U458</f>
        <v>0</v>
      </c>
      <c r="H458" s="123">
        <f>产品服务物料清单!V458</f>
        <v>0</v>
      </c>
      <c r="I458" s="83">
        <f>产品服务物料清单!X458</f>
        <v>0</v>
      </c>
      <c r="J458" s="83">
        <f>产品服务物料清单!Y458</f>
        <v>0</v>
      </c>
      <c r="K458" s="83">
        <f>产品服务物料清单!Z458</f>
        <v>0</v>
      </c>
      <c r="L458" s="83">
        <f>产品服务物料清单!AA458</f>
        <v>0</v>
      </c>
      <c r="M458" s="24">
        <f>产品服务物料清单!AB458</f>
        <v>0</v>
      </c>
      <c r="N458" s="83">
        <f>产品服务物料清单!AC458</f>
        <v>0</v>
      </c>
      <c r="O458" s="83">
        <f>产品服务物料清单!AD458</f>
        <v>0</v>
      </c>
      <c r="P458" s="83">
        <f>产品服务物料清单!AE458</f>
        <v>0</v>
      </c>
      <c r="Q458" s="20">
        <f>产品服务物料清单!B458</f>
        <v>0</v>
      </c>
      <c r="R458" s="20">
        <f>产品服务物料清单!A458</f>
        <v>0</v>
      </c>
      <c r="S458" s="20">
        <f>产品服务物料清单!C458</f>
        <v>0</v>
      </c>
      <c r="T458" s="21">
        <f>产品服务物料清单!F458</f>
        <v>0</v>
      </c>
      <c r="U458" s="20">
        <f>产品服务物料清单!E458</f>
        <v>0</v>
      </c>
      <c r="V458" s="22">
        <f>产品服务物料清单!H458</f>
        <v>0</v>
      </c>
      <c r="W458" s="20">
        <f>产品服务物料清单!G458</f>
        <v>0</v>
      </c>
      <c r="X458" s="20">
        <f>产品服务物料清单!I458</f>
        <v>0</v>
      </c>
      <c r="Y458" s="20">
        <f>产品服务物料清单!AQ458</f>
        <v>0</v>
      </c>
      <c r="Z458" s="20">
        <f>产品服务物料清单!K458</f>
        <v>0</v>
      </c>
      <c r="AA458" s="24">
        <f>产品服务物料清单!Q458</f>
        <v>0</v>
      </c>
      <c r="AB458" s="83">
        <f>产品服务物料清单!R458</f>
        <v>0</v>
      </c>
      <c r="AC458" s="123">
        <f>产品服务物料清单!S458</f>
        <v>0</v>
      </c>
    </row>
    <row r="459" spans="1:29" ht="14.1" customHeight="1" x14ac:dyDescent="0.3">
      <c r="A459" s="83">
        <f>产品服务物料清单!J459</f>
        <v>0</v>
      </c>
      <c r="B459" s="83">
        <f>产品服务物料清单!L459</f>
        <v>0</v>
      </c>
      <c r="C459" s="83">
        <f>产品服务物料清单!M459</f>
        <v>0</v>
      </c>
      <c r="D459" s="83">
        <f>产品服务物料清单!N459</f>
        <v>0</v>
      </c>
      <c r="E459" s="123">
        <f>产品服务物料清单!O459</f>
        <v>0</v>
      </c>
      <c r="F459" s="83">
        <f>产品服务物料清单!P459</f>
        <v>0</v>
      </c>
      <c r="G459" s="83">
        <f>产品服务物料清单!U459</f>
        <v>0</v>
      </c>
      <c r="H459" s="123">
        <f>产品服务物料清单!V459</f>
        <v>0</v>
      </c>
      <c r="I459" s="83">
        <f>产品服务物料清单!X459</f>
        <v>0</v>
      </c>
      <c r="J459" s="83">
        <f>产品服务物料清单!Y459</f>
        <v>0</v>
      </c>
      <c r="K459" s="83">
        <f>产品服务物料清单!Z459</f>
        <v>0</v>
      </c>
      <c r="L459" s="83">
        <f>产品服务物料清单!AA459</f>
        <v>0</v>
      </c>
      <c r="M459" s="24">
        <f>产品服务物料清单!AB459</f>
        <v>0</v>
      </c>
      <c r="N459" s="83">
        <f>产品服务物料清单!AC459</f>
        <v>0</v>
      </c>
      <c r="O459" s="83">
        <f>产品服务物料清单!AD459</f>
        <v>0</v>
      </c>
      <c r="P459" s="83">
        <f>产品服务物料清单!AE459</f>
        <v>0</v>
      </c>
      <c r="Q459" s="20">
        <f>产品服务物料清单!B459</f>
        <v>0</v>
      </c>
      <c r="R459" s="20">
        <f>产品服务物料清单!A459</f>
        <v>0</v>
      </c>
      <c r="S459" s="20">
        <f>产品服务物料清单!C459</f>
        <v>0</v>
      </c>
      <c r="T459" s="21">
        <f>产品服务物料清单!F459</f>
        <v>0</v>
      </c>
      <c r="U459" s="20">
        <f>产品服务物料清单!E459</f>
        <v>0</v>
      </c>
      <c r="V459" s="22">
        <f>产品服务物料清单!H459</f>
        <v>0</v>
      </c>
      <c r="W459" s="20">
        <f>产品服务物料清单!G459</f>
        <v>0</v>
      </c>
      <c r="X459" s="20">
        <f>产品服务物料清单!I459</f>
        <v>0</v>
      </c>
      <c r="Y459" s="20">
        <f>产品服务物料清单!AQ459</f>
        <v>0</v>
      </c>
      <c r="Z459" s="20">
        <f>产品服务物料清单!K459</f>
        <v>0</v>
      </c>
      <c r="AA459" s="24">
        <f>产品服务物料清单!Q459</f>
        <v>0</v>
      </c>
      <c r="AB459" s="83">
        <f>产品服务物料清单!R459</f>
        <v>0</v>
      </c>
      <c r="AC459" s="123">
        <f>产品服务物料清单!S459</f>
        <v>0</v>
      </c>
    </row>
    <row r="460" spans="1:29" ht="14.1" customHeight="1" x14ac:dyDescent="0.3">
      <c r="A460" s="83">
        <f>产品服务物料清单!J460</f>
        <v>0</v>
      </c>
      <c r="B460" s="83">
        <f>产品服务物料清单!L460</f>
        <v>0</v>
      </c>
      <c r="C460" s="83">
        <f>产品服务物料清单!M460</f>
        <v>0</v>
      </c>
      <c r="D460" s="83">
        <f>产品服务物料清单!N460</f>
        <v>0</v>
      </c>
      <c r="E460" s="123">
        <f>产品服务物料清单!O460</f>
        <v>0</v>
      </c>
      <c r="F460" s="83">
        <f>产品服务物料清单!P460</f>
        <v>0</v>
      </c>
      <c r="G460" s="83">
        <f>产品服务物料清单!U460</f>
        <v>0</v>
      </c>
      <c r="H460" s="123">
        <f>产品服务物料清单!V460</f>
        <v>0</v>
      </c>
      <c r="I460" s="83">
        <f>产品服务物料清单!X460</f>
        <v>0</v>
      </c>
      <c r="J460" s="83">
        <f>产品服务物料清单!Y460</f>
        <v>0</v>
      </c>
      <c r="K460" s="83">
        <f>产品服务物料清单!Z460</f>
        <v>0</v>
      </c>
      <c r="L460" s="83">
        <f>产品服务物料清单!AA460</f>
        <v>0</v>
      </c>
      <c r="M460" s="24">
        <f>产品服务物料清单!AB460</f>
        <v>0</v>
      </c>
      <c r="N460" s="83">
        <f>产品服务物料清单!AC460</f>
        <v>0</v>
      </c>
      <c r="O460" s="83">
        <f>产品服务物料清单!AD460</f>
        <v>0</v>
      </c>
      <c r="P460" s="83">
        <f>产品服务物料清单!AE460</f>
        <v>0</v>
      </c>
      <c r="Q460" s="20">
        <f>产品服务物料清单!B460</f>
        <v>0</v>
      </c>
      <c r="R460" s="20">
        <f>产品服务物料清单!A460</f>
        <v>0</v>
      </c>
      <c r="S460" s="20">
        <f>产品服务物料清单!C460</f>
        <v>0</v>
      </c>
      <c r="T460" s="21">
        <f>产品服务物料清单!F460</f>
        <v>0</v>
      </c>
      <c r="U460" s="20">
        <f>产品服务物料清单!E460</f>
        <v>0</v>
      </c>
      <c r="V460" s="22">
        <f>产品服务物料清单!H460</f>
        <v>0</v>
      </c>
      <c r="W460" s="20">
        <f>产品服务物料清单!G460</f>
        <v>0</v>
      </c>
      <c r="X460" s="20">
        <f>产品服务物料清单!I460</f>
        <v>0</v>
      </c>
      <c r="Y460" s="20">
        <f>产品服务物料清单!AQ460</f>
        <v>0</v>
      </c>
      <c r="Z460" s="20">
        <f>产品服务物料清单!K460</f>
        <v>0</v>
      </c>
      <c r="AA460" s="24">
        <f>产品服务物料清单!Q460</f>
        <v>0</v>
      </c>
      <c r="AB460" s="83">
        <f>产品服务物料清单!R460</f>
        <v>0</v>
      </c>
      <c r="AC460" s="123">
        <f>产品服务物料清单!S460</f>
        <v>0</v>
      </c>
    </row>
    <row r="461" spans="1:29" ht="14.1" customHeight="1" x14ac:dyDescent="0.3">
      <c r="A461" s="83">
        <f>产品服务物料清单!J461</f>
        <v>0</v>
      </c>
      <c r="B461" s="83">
        <f>产品服务物料清单!L461</f>
        <v>0</v>
      </c>
      <c r="C461" s="83">
        <f>产品服务物料清单!M461</f>
        <v>0</v>
      </c>
      <c r="D461" s="83">
        <f>产品服务物料清单!N461</f>
        <v>0</v>
      </c>
      <c r="E461" s="123">
        <f>产品服务物料清单!O461</f>
        <v>0</v>
      </c>
      <c r="F461" s="83">
        <f>产品服务物料清单!P461</f>
        <v>0</v>
      </c>
      <c r="G461" s="83">
        <f>产品服务物料清单!U461</f>
        <v>0</v>
      </c>
      <c r="H461" s="123">
        <f>产品服务物料清单!V461</f>
        <v>0</v>
      </c>
      <c r="I461" s="83">
        <f>产品服务物料清单!X461</f>
        <v>0</v>
      </c>
      <c r="J461" s="83">
        <f>产品服务物料清单!Y461</f>
        <v>0</v>
      </c>
      <c r="K461" s="83">
        <f>产品服务物料清单!Z461</f>
        <v>0</v>
      </c>
      <c r="L461" s="83">
        <f>产品服务物料清单!AA461</f>
        <v>0</v>
      </c>
      <c r="M461" s="24">
        <f>产品服务物料清单!AB461</f>
        <v>0</v>
      </c>
      <c r="N461" s="83">
        <f>产品服务物料清单!AC461</f>
        <v>0</v>
      </c>
      <c r="O461" s="83">
        <f>产品服务物料清单!AD461</f>
        <v>0</v>
      </c>
      <c r="P461" s="83">
        <f>产品服务物料清单!AE461</f>
        <v>0</v>
      </c>
      <c r="Q461" s="20">
        <f>产品服务物料清单!B461</f>
        <v>0</v>
      </c>
      <c r="R461" s="20">
        <f>产品服务物料清单!A461</f>
        <v>0</v>
      </c>
      <c r="S461" s="20">
        <f>产品服务物料清单!C461</f>
        <v>0</v>
      </c>
      <c r="T461" s="21">
        <f>产品服务物料清单!F461</f>
        <v>0</v>
      </c>
      <c r="U461" s="20">
        <f>产品服务物料清单!E461</f>
        <v>0</v>
      </c>
      <c r="V461" s="22">
        <f>产品服务物料清单!H461</f>
        <v>0</v>
      </c>
      <c r="W461" s="20">
        <f>产品服务物料清单!G461</f>
        <v>0</v>
      </c>
      <c r="X461" s="20">
        <f>产品服务物料清单!I461</f>
        <v>0</v>
      </c>
      <c r="Y461" s="20">
        <f>产品服务物料清单!AQ461</f>
        <v>0</v>
      </c>
      <c r="Z461" s="20">
        <f>产品服务物料清单!K461</f>
        <v>0</v>
      </c>
      <c r="AA461" s="24">
        <f>产品服务物料清单!Q461</f>
        <v>0</v>
      </c>
      <c r="AB461" s="83">
        <f>产品服务物料清单!R461</f>
        <v>0</v>
      </c>
      <c r="AC461" s="123">
        <f>产品服务物料清单!S461</f>
        <v>0</v>
      </c>
    </row>
    <row r="462" spans="1:29" ht="14.1" customHeight="1" x14ac:dyDescent="0.3">
      <c r="A462" s="83">
        <f>产品服务物料清单!J462</f>
        <v>0</v>
      </c>
      <c r="B462" s="83">
        <f>产品服务物料清单!L462</f>
        <v>0</v>
      </c>
      <c r="C462" s="83">
        <f>产品服务物料清单!M462</f>
        <v>0</v>
      </c>
      <c r="D462" s="83">
        <f>产品服务物料清单!N462</f>
        <v>0</v>
      </c>
      <c r="E462" s="123">
        <f>产品服务物料清单!O462</f>
        <v>0</v>
      </c>
      <c r="F462" s="83">
        <f>产品服务物料清单!P462</f>
        <v>0</v>
      </c>
      <c r="G462" s="83">
        <f>产品服务物料清单!U462</f>
        <v>0</v>
      </c>
      <c r="H462" s="123">
        <f>产品服务物料清单!V462</f>
        <v>0</v>
      </c>
      <c r="I462" s="83">
        <f>产品服务物料清单!X462</f>
        <v>0</v>
      </c>
      <c r="J462" s="83">
        <f>产品服务物料清单!Y462</f>
        <v>0</v>
      </c>
      <c r="K462" s="83">
        <f>产品服务物料清单!Z462</f>
        <v>0</v>
      </c>
      <c r="L462" s="83">
        <f>产品服务物料清单!AA462</f>
        <v>0</v>
      </c>
      <c r="M462" s="24">
        <f>产品服务物料清单!AB462</f>
        <v>0</v>
      </c>
      <c r="N462" s="83">
        <f>产品服务物料清单!AC462</f>
        <v>0</v>
      </c>
      <c r="O462" s="83">
        <f>产品服务物料清单!AD462</f>
        <v>0</v>
      </c>
      <c r="P462" s="83">
        <f>产品服务物料清单!AE462</f>
        <v>0</v>
      </c>
      <c r="Q462" s="20">
        <f>产品服务物料清单!B462</f>
        <v>0</v>
      </c>
      <c r="R462" s="20">
        <f>产品服务物料清单!A462</f>
        <v>0</v>
      </c>
      <c r="S462" s="20">
        <f>产品服务物料清单!C462</f>
        <v>0</v>
      </c>
      <c r="T462" s="21">
        <f>产品服务物料清单!F462</f>
        <v>0</v>
      </c>
      <c r="U462" s="20">
        <f>产品服务物料清单!E462</f>
        <v>0</v>
      </c>
      <c r="V462" s="22">
        <f>产品服务物料清单!H462</f>
        <v>0</v>
      </c>
      <c r="W462" s="20">
        <f>产品服务物料清单!G462</f>
        <v>0</v>
      </c>
      <c r="X462" s="20">
        <f>产品服务物料清单!I462</f>
        <v>0</v>
      </c>
      <c r="Y462" s="20">
        <f>产品服务物料清单!AQ462</f>
        <v>0</v>
      </c>
      <c r="Z462" s="20">
        <f>产品服务物料清单!K462</f>
        <v>0</v>
      </c>
      <c r="AA462" s="24">
        <f>产品服务物料清单!Q462</f>
        <v>0</v>
      </c>
      <c r="AB462" s="83">
        <f>产品服务物料清单!R462</f>
        <v>0</v>
      </c>
      <c r="AC462" s="123">
        <f>产品服务物料清单!S462</f>
        <v>0</v>
      </c>
    </row>
    <row r="463" spans="1:29" ht="14.1" customHeight="1" x14ac:dyDescent="0.3">
      <c r="A463" s="83">
        <f>产品服务物料清单!J463</f>
        <v>0</v>
      </c>
      <c r="B463" s="83">
        <f>产品服务物料清单!L463</f>
        <v>0</v>
      </c>
      <c r="C463" s="83">
        <f>产品服务物料清单!M463</f>
        <v>0</v>
      </c>
      <c r="D463" s="83">
        <f>产品服务物料清单!N463</f>
        <v>0</v>
      </c>
      <c r="E463" s="123">
        <f>产品服务物料清单!O463</f>
        <v>0</v>
      </c>
      <c r="F463" s="83">
        <f>产品服务物料清单!P463</f>
        <v>0</v>
      </c>
      <c r="G463" s="83">
        <f>产品服务物料清单!U463</f>
        <v>0</v>
      </c>
      <c r="H463" s="123">
        <f>产品服务物料清单!V463</f>
        <v>0</v>
      </c>
      <c r="I463" s="83">
        <f>产品服务物料清单!X463</f>
        <v>0</v>
      </c>
      <c r="J463" s="83">
        <f>产品服务物料清单!Y463</f>
        <v>0</v>
      </c>
      <c r="K463" s="83">
        <f>产品服务物料清单!Z463</f>
        <v>0</v>
      </c>
      <c r="L463" s="83">
        <f>产品服务物料清单!AA463</f>
        <v>0</v>
      </c>
      <c r="M463" s="24">
        <f>产品服务物料清单!AB463</f>
        <v>0</v>
      </c>
      <c r="N463" s="83">
        <f>产品服务物料清单!AC463</f>
        <v>0</v>
      </c>
      <c r="O463" s="83">
        <f>产品服务物料清单!AD463</f>
        <v>0</v>
      </c>
      <c r="P463" s="83">
        <f>产品服务物料清单!AE463</f>
        <v>0</v>
      </c>
      <c r="Q463" s="20">
        <f>产品服务物料清单!B463</f>
        <v>0</v>
      </c>
      <c r="R463" s="20">
        <f>产品服务物料清单!A463</f>
        <v>0</v>
      </c>
      <c r="S463" s="20">
        <f>产品服务物料清单!C463</f>
        <v>0</v>
      </c>
      <c r="T463" s="21">
        <f>产品服务物料清单!F463</f>
        <v>0</v>
      </c>
      <c r="U463" s="20">
        <f>产品服务物料清单!E463</f>
        <v>0</v>
      </c>
      <c r="V463" s="22">
        <f>产品服务物料清单!H463</f>
        <v>0</v>
      </c>
      <c r="W463" s="20">
        <f>产品服务物料清单!G463</f>
        <v>0</v>
      </c>
      <c r="X463" s="20">
        <f>产品服务物料清单!I463</f>
        <v>0</v>
      </c>
      <c r="Y463" s="20">
        <f>产品服务物料清单!AQ463</f>
        <v>0</v>
      </c>
      <c r="Z463" s="20">
        <f>产品服务物料清单!K463</f>
        <v>0</v>
      </c>
      <c r="AA463" s="24">
        <f>产品服务物料清单!Q463</f>
        <v>0</v>
      </c>
      <c r="AB463" s="83">
        <f>产品服务物料清单!R463</f>
        <v>0</v>
      </c>
      <c r="AC463" s="123">
        <f>产品服务物料清单!S463</f>
        <v>0</v>
      </c>
    </row>
    <row r="464" spans="1:29" ht="14.1" customHeight="1" x14ac:dyDescent="0.3">
      <c r="A464" s="83">
        <f>产品服务物料清单!J464</f>
        <v>0</v>
      </c>
      <c r="B464" s="83">
        <f>产品服务物料清单!L464</f>
        <v>0</v>
      </c>
      <c r="C464" s="83">
        <f>产品服务物料清单!M464</f>
        <v>0</v>
      </c>
      <c r="D464" s="83">
        <f>产品服务物料清单!N464</f>
        <v>0</v>
      </c>
      <c r="E464" s="123">
        <f>产品服务物料清单!O464</f>
        <v>0</v>
      </c>
      <c r="F464" s="83">
        <f>产品服务物料清单!P464</f>
        <v>0</v>
      </c>
      <c r="G464" s="83">
        <f>产品服务物料清单!U464</f>
        <v>0</v>
      </c>
      <c r="H464" s="123">
        <f>产品服务物料清单!V464</f>
        <v>0</v>
      </c>
      <c r="I464" s="83">
        <f>产品服务物料清单!X464</f>
        <v>0</v>
      </c>
      <c r="J464" s="83">
        <f>产品服务物料清单!Y464</f>
        <v>0</v>
      </c>
      <c r="K464" s="83">
        <f>产品服务物料清单!Z464</f>
        <v>0</v>
      </c>
      <c r="L464" s="83">
        <f>产品服务物料清单!AA464</f>
        <v>0</v>
      </c>
      <c r="M464" s="24">
        <f>产品服务物料清单!AB464</f>
        <v>0</v>
      </c>
      <c r="N464" s="83">
        <f>产品服务物料清单!AC464</f>
        <v>0</v>
      </c>
      <c r="O464" s="83">
        <f>产品服务物料清单!AD464</f>
        <v>0</v>
      </c>
      <c r="P464" s="83">
        <f>产品服务物料清单!AE464</f>
        <v>0</v>
      </c>
      <c r="Q464" s="20">
        <f>产品服务物料清单!B464</f>
        <v>0</v>
      </c>
      <c r="R464" s="20">
        <f>产品服务物料清单!A464</f>
        <v>0</v>
      </c>
      <c r="S464" s="20">
        <f>产品服务物料清单!C464</f>
        <v>0</v>
      </c>
      <c r="T464" s="21">
        <f>产品服务物料清单!F464</f>
        <v>0</v>
      </c>
      <c r="U464" s="20">
        <f>产品服务物料清单!E464</f>
        <v>0</v>
      </c>
      <c r="V464" s="22">
        <f>产品服务物料清单!H464</f>
        <v>0</v>
      </c>
      <c r="W464" s="20">
        <f>产品服务物料清单!G464</f>
        <v>0</v>
      </c>
      <c r="X464" s="20">
        <f>产品服务物料清单!I464</f>
        <v>0</v>
      </c>
      <c r="Y464" s="20">
        <f>产品服务物料清单!AQ464</f>
        <v>0</v>
      </c>
      <c r="Z464" s="20">
        <f>产品服务物料清单!K464</f>
        <v>0</v>
      </c>
      <c r="AA464" s="24">
        <f>产品服务物料清单!Q464</f>
        <v>0</v>
      </c>
      <c r="AB464" s="83">
        <f>产品服务物料清单!R464</f>
        <v>0</v>
      </c>
      <c r="AC464" s="123">
        <f>产品服务物料清单!S464</f>
        <v>0</v>
      </c>
    </row>
    <row r="465" spans="1:29" ht="14.1" customHeight="1" x14ac:dyDescent="0.3">
      <c r="A465" s="83">
        <f>产品服务物料清单!J465</f>
        <v>0</v>
      </c>
      <c r="B465" s="83">
        <f>产品服务物料清单!L465</f>
        <v>0</v>
      </c>
      <c r="C465" s="83">
        <f>产品服务物料清单!M465</f>
        <v>0</v>
      </c>
      <c r="D465" s="83">
        <f>产品服务物料清单!N465</f>
        <v>0</v>
      </c>
      <c r="E465" s="123">
        <f>产品服务物料清单!O465</f>
        <v>0</v>
      </c>
      <c r="F465" s="83">
        <f>产品服务物料清单!P465</f>
        <v>0</v>
      </c>
      <c r="G465" s="83">
        <f>产品服务物料清单!U465</f>
        <v>0</v>
      </c>
      <c r="H465" s="123">
        <f>产品服务物料清单!V465</f>
        <v>0</v>
      </c>
      <c r="I465" s="83">
        <f>产品服务物料清单!X465</f>
        <v>0</v>
      </c>
      <c r="J465" s="83">
        <f>产品服务物料清单!Y465</f>
        <v>0</v>
      </c>
      <c r="K465" s="83">
        <f>产品服务物料清单!Z465</f>
        <v>0</v>
      </c>
      <c r="L465" s="83">
        <f>产品服务物料清单!AA465</f>
        <v>0</v>
      </c>
      <c r="M465" s="24">
        <f>产品服务物料清单!AB465</f>
        <v>0</v>
      </c>
      <c r="N465" s="83">
        <f>产品服务物料清单!AC465</f>
        <v>0</v>
      </c>
      <c r="O465" s="83">
        <f>产品服务物料清单!AD465</f>
        <v>0</v>
      </c>
      <c r="P465" s="83">
        <f>产品服务物料清单!AE465</f>
        <v>0</v>
      </c>
      <c r="Q465" s="20">
        <f>产品服务物料清单!B465</f>
        <v>0</v>
      </c>
      <c r="R465" s="20">
        <f>产品服务物料清单!A465</f>
        <v>0</v>
      </c>
      <c r="S465" s="20">
        <f>产品服务物料清单!C465</f>
        <v>0</v>
      </c>
      <c r="T465" s="21">
        <f>产品服务物料清单!F465</f>
        <v>0</v>
      </c>
      <c r="U465" s="20">
        <f>产品服务物料清单!E465</f>
        <v>0</v>
      </c>
      <c r="V465" s="22">
        <f>产品服务物料清单!H465</f>
        <v>0</v>
      </c>
      <c r="W465" s="20">
        <f>产品服务物料清单!G465</f>
        <v>0</v>
      </c>
      <c r="X465" s="20">
        <f>产品服务物料清单!I465</f>
        <v>0</v>
      </c>
      <c r="Y465" s="20">
        <f>产品服务物料清单!AQ465</f>
        <v>0</v>
      </c>
      <c r="Z465" s="20">
        <f>产品服务物料清单!K465</f>
        <v>0</v>
      </c>
      <c r="AA465" s="24">
        <f>产品服务物料清单!Q465</f>
        <v>0</v>
      </c>
      <c r="AB465" s="83">
        <f>产品服务物料清单!R465</f>
        <v>0</v>
      </c>
      <c r="AC465" s="123">
        <f>产品服务物料清单!S465</f>
        <v>0</v>
      </c>
    </row>
    <row r="466" spans="1:29" ht="14.1" customHeight="1" x14ac:dyDescent="0.3">
      <c r="A466" s="83">
        <f>产品服务物料清单!J466</f>
        <v>0</v>
      </c>
      <c r="B466" s="83">
        <f>产品服务物料清单!L466</f>
        <v>0</v>
      </c>
      <c r="C466" s="83">
        <f>产品服务物料清单!M466</f>
        <v>0</v>
      </c>
      <c r="D466" s="83">
        <f>产品服务物料清单!N466</f>
        <v>0</v>
      </c>
      <c r="E466" s="123">
        <f>产品服务物料清单!O466</f>
        <v>0</v>
      </c>
      <c r="F466" s="83">
        <f>产品服务物料清单!P466</f>
        <v>0</v>
      </c>
      <c r="G466" s="83">
        <f>产品服务物料清单!U466</f>
        <v>0</v>
      </c>
      <c r="H466" s="123">
        <f>产品服务物料清单!V466</f>
        <v>0</v>
      </c>
      <c r="I466" s="83">
        <f>产品服务物料清单!X466</f>
        <v>0</v>
      </c>
      <c r="J466" s="83">
        <f>产品服务物料清单!Y466</f>
        <v>0</v>
      </c>
      <c r="K466" s="83">
        <f>产品服务物料清单!Z466</f>
        <v>0</v>
      </c>
      <c r="L466" s="83">
        <f>产品服务物料清单!AA466</f>
        <v>0</v>
      </c>
      <c r="M466" s="24">
        <f>产品服务物料清单!AB466</f>
        <v>0</v>
      </c>
      <c r="N466" s="83">
        <f>产品服务物料清单!AC466</f>
        <v>0</v>
      </c>
      <c r="O466" s="83">
        <f>产品服务物料清单!AD466</f>
        <v>0</v>
      </c>
      <c r="P466" s="83">
        <f>产品服务物料清单!AE466</f>
        <v>0</v>
      </c>
      <c r="Q466" s="20">
        <f>产品服务物料清单!B466</f>
        <v>0</v>
      </c>
      <c r="R466" s="20">
        <f>产品服务物料清单!A466</f>
        <v>0</v>
      </c>
      <c r="S466" s="20">
        <f>产品服务物料清单!C466</f>
        <v>0</v>
      </c>
      <c r="T466" s="21">
        <f>产品服务物料清单!F466</f>
        <v>0</v>
      </c>
      <c r="U466" s="20">
        <f>产品服务物料清单!E466</f>
        <v>0</v>
      </c>
      <c r="V466" s="22">
        <f>产品服务物料清单!H466</f>
        <v>0</v>
      </c>
      <c r="W466" s="20">
        <f>产品服务物料清单!G466</f>
        <v>0</v>
      </c>
      <c r="X466" s="20">
        <f>产品服务物料清单!I466</f>
        <v>0</v>
      </c>
      <c r="Y466" s="20">
        <f>产品服务物料清单!AQ466</f>
        <v>0</v>
      </c>
      <c r="Z466" s="20">
        <f>产品服务物料清单!K466</f>
        <v>0</v>
      </c>
      <c r="AA466" s="24">
        <f>产品服务物料清单!Q466</f>
        <v>0</v>
      </c>
      <c r="AB466" s="83">
        <f>产品服务物料清单!R466</f>
        <v>0</v>
      </c>
      <c r="AC466" s="123">
        <f>产品服务物料清单!S466</f>
        <v>0</v>
      </c>
    </row>
    <row r="467" spans="1:29" ht="14.1" customHeight="1" x14ac:dyDescent="0.3">
      <c r="A467" s="83">
        <f>产品服务物料清单!J467</f>
        <v>0</v>
      </c>
      <c r="B467" s="83">
        <f>产品服务物料清单!L467</f>
        <v>0</v>
      </c>
      <c r="C467" s="83">
        <f>产品服务物料清单!M467</f>
        <v>0</v>
      </c>
      <c r="D467" s="83">
        <f>产品服务物料清单!N467</f>
        <v>0</v>
      </c>
      <c r="E467" s="123">
        <f>产品服务物料清单!O467</f>
        <v>0</v>
      </c>
      <c r="F467" s="83">
        <f>产品服务物料清单!P467</f>
        <v>0</v>
      </c>
      <c r="G467" s="83">
        <f>产品服务物料清单!U467</f>
        <v>0</v>
      </c>
      <c r="H467" s="123">
        <f>产品服务物料清单!V467</f>
        <v>0</v>
      </c>
      <c r="I467" s="83">
        <f>产品服务物料清单!X467</f>
        <v>0</v>
      </c>
      <c r="J467" s="83">
        <f>产品服务物料清单!Y467</f>
        <v>0</v>
      </c>
      <c r="K467" s="83">
        <f>产品服务物料清单!Z467</f>
        <v>0</v>
      </c>
      <c r="L467" s="83">
        <f>产品服务物料清单!AA467</f>
        <v>0</v>
      </c>
      <c r="M467" s="24">
        <f>产品服务物料清单!AB467</f>
        <v>0</v>
      </c>
      <c r="N467" s="83">
        <f>产品服务物料清单!AC467</f>
        <v>0</v>
      </c>
      <c r="O467" s="83">
        <f>产品服务物料清单!AD467</f>
        <v>0</v>
      </c>
      <c r="P467" s="83">
        <f>产品服务物料清单!AE467</f>
        <v>0</v>
      </c>
      <c r="Q467" s="20">
        <f>产品服务物料清单!B467</f>
        <v>0</v>
      </c>
      <c r="R467" s="20">
        <f>产品服务物料清单!A467</f>
        <v>0</v>
      </c>
      <c r="S467" s="20">
        <f>产品服务物料清单!C467</f>
        <v>0</v>
      </c>
      <c r="T467" s="21">
        <f>产品服务物料清单!F467</f>
        <v>0</v>
      </c>
      <c r="U467" s="20">
        <f>产品服务物料清单!E467</f>
        <v>0</v>
      </c>
      <c r="V467" s="22">
        <f>产品服务物料清单!H467</f>
        <v>0</v>
      </c>
      <c r="W467" s="20">
        <f>产品服务物料清单!G467</f>
        <v>0</v>
      </c>
      <c r="X467" s="20">
        <f>产品服务物料清单!I467</f>
        <v>0</v>
      </c>
      <c r="Y467" s="20">
        <f>产品服务物料清单!AQ467</f>
        <v>0</v>
      </c>
      <c r="Z467" s="20">
        <f>产品服务物料清单!K467</f>
        <v>0</v>
      </c>
      <c r="AA467" s="24">
        <f>产品服务物料清单!Q467</f>
        <v>0</v>
      </c>
      <c r="AB467" s="83">
        <f>产品服务物料清单!R467</f>
        <v>0</v>
      </c>
      <c r="AC467" s="123">
        <f>产品服务物料清单!S467</f>
        <v>0</v>
      </c>
    </row>
    <row r="468" spans="1:29" ht="14.1" customHeight="1" x14ac:dyDescent="0.3">
      <c r="A468" s="83">
        <f>产品服务物料清单!J468</f>
        <v>0</v>
      </c>
      <c r="B468" s="83">
        <f>产品服务物料清单!L468</f>
        <v>0</v>
      </c>
      <c r="C468" s="83">
        <f>产品服务物料清单!M468</f>
        <v>0</v>
      </c>
      <c r="D468" s="83">
        <f>产品服务物料清单!N468</f>
        <v>0</v>
      </c>
      <c r="E468" s="123">
        <f>产品服务物料清单!O468</f>
        <v>0</v>
      </c>
      <c r="F468" s="83">
        <f>产品服务物料清单!P468</f>
        <v>0</v>
      </c>
      <c r="G468" s="83">
        <f>产品服务物料清单!U468</f>
        <v>0</v>
      </c>
      <c r="H468" s="123">
        <f>产品服务物料清单!V468</f>
        <v>0</v>
      </c>
      <c r="I468" s="83">
        <f>产品服务物料清单!X468</f>
        <v>0</v>
      </c>
      <c r="J468" s="83">
        <f>产品服务物料清单!Y468</f>
        <v>0</v>
      </c>
      <c r="K468" s="83">
        <f>产品服务物料清单!Z468</f>
        <v>0</v>
      </c>
      <c r="L468" s="83">
        <f>产品服务物料清单!AA468</f>
        <v>0</v>
      </c>
      <c r="M468" s="24">
        <f>产品服务物料清单!AB468</f>
        <v>0</v>
      </c>
      <c r="N468" s="83">
        <f>产品服务物料清单!AC468</f>
        <v>0</v>
      </c>
      <c r="O468" s="83">
        <f>产品服务物料清单!AD468</f>
        <v>0</v>
      </c>
      <c r="P468" s="83">
        <f>产品服务物料清单!AE468</f>
        <v>0</v>
      </c>
      <c r="Q468" s="20">
        <f>产品服务物料清单!B468</f>
        <v>0</v>
      </c>
      <c r="R468" s="20">
        <f>产品服务物料清单!A468</f>
        <v>0</v>
      </c>
      <c r="S468" s="20">
        <f>产品服务物料清单!C468</f>
        <v>0</v>
      </c>
      <c r="T468" s="21">
        <f>产品服务物料清单!F468</f>
        <v>0</v>
      </c>
      <c r="U468" s="20">
        <f>产品服务物料清单!E468</f>
        <v>0</v>
      </c>
      <c r="V468" s="22">
        <f>产品服务物料清单!H468</f>
        <v>0</v>
      </c>
      <c r="W468" s="20">
        <f>产品服务物料清单!G468</f>
        <v>0</v>
      </c>
      <c r="X468" s="20">
        <f>产品服务物料清单!I468</f>
        <v>0</v>
      </c>
      <c r="Y468" s="20">
        <f>产品服务物料清单!AQ468</f>
        <v>0</v>
      </c>
      <c r="Z468" s="20">
        <f>产品服务物料清单!K468</f>
        <v>0</v>
      </c>
      <c r="AA468" s="24">
        <f>产品服务物料清单!Q468</f>
        <v>0</v>
      </c>
      <c r="AB468" s="83">
        <f>产品服务物料清单!R468</f>
        <v>0</v>
      </c>
      <c r="AC468" s="123">
        <f>产品服务物料清单!S468</f>
        <v>0</v>
      </c>
    </row>
    <row r="469" spans="1:29" ht="14.1" customHeight="1" x14ac:dyDescent="0.3">
      <c r="A469" s="83">
        <f>产品服务物料清单!J469</f>
        <v>0</v>
      </c>
      <c r="B469" s="83">
        <f>产品服务物料清单!L469</f>
        <v>0</v>
      </c>
      <c r="C469" s="83">
        <f>产品服务物料清单!M469</f>
        <v>0</v>
      </c>
      <c r="D469" s="83">
        <f>产品服务物料清单!N469</f>
        <v>0</v>
      </c>
      <c r="E469" s="123">
        <f>产品服务物料清单!O469</f>
        <v>0</v>
      </c>
      <c r="F469" s="83">
        <f>产品服务物料清单!P469</f>
        <v>0</v>
      </c>
      <c r="G469" s="83">
        <f>产品服务物料清单!U469</f>
        <v>0</v>
      </c>
      <c r="H469" s="123">
        <f>产品服务物料清单!V469</f>
        <v>0</v>
      </c>
      <c r="I469" s="83">
        <f>产品服务物料清单!X469</f>
        <v>0</v>
      </c>
      <c r="J469" s="83">
        <f>产品服务物料清单!Y469</f>
        <v>0</v>
      </c>
      <c r="K469" s="83">
        <f>产品服务物料清单!Z469</f>
        <v>0</v>
      </c>
      <c r="L469" s="83">
        <f>产品服务物料清单!AA469</f>
        <v>0</v>
      </c>
      <c r="M469" s="24">
        <f>产品服务物料清单!AB469</f>
        <v>0</v>
      </c>
      <c r="N469" s="83">
        <f>产品服务物料清单!AC469</f>
        <v>0</v>
      </c>
      <c r="O469" s="83">
        <f>产品服务物料清单!AD469</f>
        <v>0</v>
      </c>
      <c r="P469" s="83">
        <f>产品服务物料清单!AE469</f>
        <v>0</v>
      </c>
      <c r="Q469" s="20">
        <f>产品服务物料清单!B469</f>
        <v>0</v>
      </c>
      <c r="R469" s="20">
        <f>产品服务物料清单!A469</f>
        <v>0</v>
      </c>
      <c r="S469" s="20">
        <f>产品服务物料清单!C469</f>
        <v>0</v>
      </c>
      <c r="T469" s="21">
        <f>产品服务物料清单!F469</f>
        <v>0</v>
      </c>
      <c r="U469" s="20">
        <f>产品服务物料清单!E469</f>
        <v>0</v>
      </c>
      <c r="V469" s="22">
        <f>产品服务物料清单!H469</f>
        <v>0</v>
      </c>
      <c r="W469" s="20">
        <f>产品服务物料清单!G469</f>
        <v>0</v>
      </c>
      <c r="X469" s="20">
        <f>产品服务物料清单!I469</f>
        <v>0</v>
      </c>
      <c r="Y469" s="20">
        <f>产品服务物料清单!AQ469</f>
        <v>0</v>
      </c>
      <c r="Z469" s="20">
        <f>产品服务物料清单!K469</f>
        <v>0</v>
      </c>
      <c r="AA469" s="24">
        <f>产品服务物料清单!Q469</f>
        <v>0</v>
      </c>
      <c r="AB469" s="83">
        <f>产品服务物料清单!R469</f>
        <v>0</v>
      </c>
      <c r="AC469" s="123">
        <f>产品服务物料清单!S469</f>
        <v>0</v>
      </c>
    </row>
    <row r="470" spans="1:29" ht="14.1" customHeight="1" x14ac:dyDescent="0.3">
      <c r="A470" s="83">
        <f>产品服务物料清单!J470</f>
        <v>0</v>
      </c>
      <c r="B470" s="83">
        <f>产品服务物料清单!L470</f>
        <v>0</v>
      </c>
      <c r="C470" s="83">
        <f>产品服务物料清单!M470</f>
        <v>0</v>
      </c>
      <c r="D470" s="83">
        <f>产品服务物料清单!N470</f>
        <v>0</v>
      </c>
      <c r="E470" s="123">
        <f>产品服务物料清单!O470</f>
        <v>0</v>
      </c>
      <c r="F470" s="83">
        <f>产品服务物料清单!P470</f>
        <v>0</v>
      </c>
      <c r="G470" s="83">
        <f>产品服务物料清单!U470</f>
        <v>0</v>
      </c>
      <c r="H470" s="123">
        <f>产品服务物料清单!V470</f>
        <v>0</v>
      </c>
      <c r="I470" s="83">
        <f>产品服务物料清单!X470</f>
        <v>0</v>
      </c>
      <c r="J470" s="83">
        <f>产品服务物料清单!Y470</f>
        <v>0</v>
      </c>
      <c r="K470" s="83">
        <f>产品服务物料清单!Z470</f>
        <v>0</v>
      </c>
      <c r="L470" s="83">
        <f>产品服务物料清单!AA470</f>
        <v>0</v>
      </c>
      <c r="M470" s="24">
        <f>产品服务物料清单!AB470</f>
        <v>0</v>
      </c>
      <c r="N470" s="83">
        <f>产品服务物料清单!AC470</f>
        <v>0</v>
      </c>
      <c r="O470" s="83">
        <f>产品服务物料清单!AD470</f>
        <v>0</v>
      </c>
      <c r="P470" s="83">
        <f>产品服务物料清单!AE470</f>
        <v>0</v>
      </c>
      <c r="Q470" s="20">
        <f>产品服务物料清单!B470</f>
        <v>0</v>
      </c>
      <c r="R470" s="20">
        <f>产品服务物料清单!A470</f>
        <v>0</v>
      </c>
      <c r="S470" s="20">
        <f>产品服务物料清单!C470</f>
        <v>0</v>
      </c>
      <c r="T470" s="21">
        <f>产品服务物料清单!F470</f>
        <v>0</v>
      </c>
      <c r="U470" s="20">
        <f>产品服务物料清单!E470</f>
        <v>0</v>
      </c>
      <c r="V470" s="22">
        <f>产品服务物料清单!H470</f>
        <v>0</v>
      </c>
      <c r="W470" s="20">
        <f>产品服务物料清单!G470</f>
        <v>0</v>
      </c>
      <c r="X470" s="20">
        <f>产品服务物料清单!I470</f>
        <v>0</v>
      </c>
      <c r="Y470" s="20">
        <f>产品服务物料清单!AQ470</f>
        <v>0</v>
      </c>
      <c r="Z470" s="20">
        <f>产品服务物料清单!K470</f>
        <v>0</v>
      </c>
      <c r="AA470" s="24">
        <f>产品服务物料清单!Q470</f>
        <v>0</v>
      </c>
      <c r="AB470" s="83">
        <f>产品服务物料清单!R470</f>
        <v>0</v>
      </c>
      <c r="AC470" s="123">
        <f>产品服务物料清单!S470</f>
        <v>0</v>
      </c>
    </row>
    <row r="471" spans="1:29" ht="14.1" customHeight="1" x14ac:dyDescent="0.3">
      <c r="A471" s="83">
        <f>产品服务物料清单!J471</f>
        <v>0</v>
      </c>
      <c r="B471" s="83">
        <f>产品服务物料清单!L471</f>
        <v>0</v>
      </c>
      <c r="C471" s="83">
        <f>产品服务物料清单!M471</f>
        <v>0</v>
      </c>
      <c r="D471" s="83">
        <f>产品服务物料清单!N471</f>
        <v>0</v>
      </c>
      <c r="E471" s="123">
        <f>产品服务物料清单!O471</f>
        <v>0</v>
      </c>
      <c r="F471" s="83">
        <f>产品服务物料清单!P471</f>
        <v>0</v>
      </c>
      <c r="G471" s="83">
        <f>产品服务物料清单!U471</f>
        <v>0</v>
      </c>
      <c r="H471" s="123">
        <f>产品服务物料清单!V471</f>
        <v>0</v>
      </c>
      <c r="I471" s="83">
        <f>产品服务物料清单!X471</f>
        <v>0</v>
      </c>
      <c r="J471" s="83">
        <f>产品服务物料清单!Y471</f>
        <v>0</v>
      </c>
      <c r="K471" s="83">
        <f>产品服务物料清单!Z471</f>
        <v>0</v>
      </c>
      <c r="L471" s="83">
        <f>产品服务物料清单!AA471</f>
        <v>0</v>
      </c>
      <c r="M471" s="24">
        <f>产品服务物料清单!AB471</f>
        <v>0</v>
      </c>
      <c r="N471" s="83">
        <f>产品服务物料清单!AC471</f>
        <v>0</v>
      </c>
      <c r="O471" s="83">
        <f>产品服务物料清单!AD471</f>
        <v>0</v>
      </c>
      <c r="P471" s="83">
        <f>产品服务物料清单!AE471</f>
        <v>0</v>
      </c>
      <c r="Q471" s="20">
        <f>产品服务物料清单!B471</f>
        <v>0</v>
      </c>
      <c r="R471" s="20">
        <f>产品服务物料清单!A471</f>
        <v>0</v>
      </c>
      <c r="S471" s="20">
        <f>产品服务物料清单!C471</f>
        <v>0</v>
      </c>
      <c r="T471" s="21">
        <f>产品服务物料清单!F471</f>
        <v>0</v>
      </c>
      <c r="U471" s="20">
        <f>产品服务物料清单!E471</f>
        <v>0</v>
      </c>
      <c r="V471" s="22">
        <f>产品服务物料清单!H471</f>
        <v>0</v>
      </c>
      <c r="W471" s="20">
        <f>产品服务物料清单!G471</f>
        <v>0</v>
      </c>
      <c r="X471" s="20">
        <f>产品服务物料清单!I471</f>
        <v>0</v>
      </c>
      <c r="Y471" s="20">
        <f>产品服务物料清单!AQ471</f>
        <v>0</v>
      </c>
      <c r="Z471" s="20">
        <f>产品服务物料清单!K471</f>
        <v>0</v>
      </c>
      <c r="AA471" s="24">
        <f>产品服务物料清单!Q471</f>
        <v>0</v>
      </c>
      <c r="AB471" s="83">
        <f>产品服务物料清单!R471</f>
        <v>0</v>
      </c>
      <c r="AC471" s="123">
        <f>产品服务物料清单!S471</f>
        <v>0</v>
      </c>
    </row>
    <row r="472" spans="1:29" ht="14.1" customHeight="1" x14ac:dyDescent="0.3">
      <c r="A472" s="83">
        <f>产品服务物料清单!J472</f>
        <v>0</v>
      </c>
      <c r="B472" s="83">
        <f>产品服务物料清单!L472</f>
        <v>0</v>
      </c>
      <c r="C472" s="83">
        <f>产品服务物料清单!M472</f>
        <v>0</v>
      </c>
      <c r="D472" s="83">
        <f>产品服务物料清单!N472</f>
        <v>0</v>
      </c>
      <c r="E472" s="123">
        <f>产品服务物料清单!O472</f>
        <v>0</v>
      </c>
      <c r="F472" s="83">
        <f>产品服务物料清单!P472</f>
        <v>0</v>
      </c>
      <c r="G472" s="83">
        <f>产品服务物料清单!U472</f>
        <v>0</v>
      </c>
      <c r="H472" s="123">
        <f>产品服务物料清单!V472</f>
        <v>0</v>
      </c>
      <c r="I472" s="83">
        <f>产品服务物料清单!X472</f>
        <v>0</v>
      </c>
      <c r="J472" s="83">
        <f>产品服务物料清单!Y472</f>
        <v>0</v>
      </c>
      <c r="K472" s="83">
        <f>产品服务物料清单!Z472</f>
        <v>0</v>
      </c>
      <c r="L472" s="83">
        <f>产品服务物料清单!AA472</f>
        <v>0</v>
      </c>
      <c r="M472" s="24">
        <f>产品服务物料清单!AB472</f>
        <v>0</v>
      </c>
      <c r="N472" s="83">
        <f>产品服务物料清单!AC472</f>
        <v>0</v>
      </c>
      <c r="O472" s="83">
        <f>产品服务物料清单!AD472</f>
        <v>0</v>
      </c>
      <c r="P472" s="83">
        <f>产品服务物料清单!AE472</f>
        <v>0</v>
      </c>
      <c r="Q472" s="20">
        <f>产品服务物料清单!B472</f>
        <v>0</v>
      </c>
      <c r="R472" s="20">
        <f>产品服务物料清单!A472</f>
        <v>0</v>
      </c>
      <c r="S472" s="20">
        <f>产品服务物料清单!C472</f>
        <v>0</v>
      </c>
      <c r="T472" s="21">
        <f>产品服务物料清单!F472</f>
        <v>0</v>
      </c>
      <c r="U472" s="20">
        <f>产品服务物料清单!E472</f>
        <v>0</v>
      </c>
      <c r="V472" s="22">
        <f>产品服务物料清单!H472</f>
        <v>0</v>
      </c>
      <c r="W472" s="20">
        <f>产品服务物料清单!G472</f>
        <v>0</v>
      </c>
      <c r="X472" s="20">
        <f>产品服务物料清单!I472</f>
        <v>0</v>
      </c>
      <c r="Y472" s="20">
        <f>产品服务物料清单!AQ472</f>
        <v>0</v>
      </c>
      <c r="Z472" s="20">
        <f>产品服务物料清单!K472</f>
        <v>0</v>
      </c>
      <c r="AA472" s="24">
        <f>产品服务物料清单!Q472</f>
        <v>0</v>
      </c>
      <c r="AB472" s="83">
        <f>产品服务物料清单!R472</f>
        <v>0</v>
      </c>
      <c r="AC472" s="123">
        <f>产品服务物料清单!S472</f>
        <v>0</v>
      </c>
    </row>
    <row r="473" spans="1:29" ht="14.1" customHeight="1" x14ac:dyDescent="0.3">
      <c r="A473" s="83">
        <f>产品服务物料清单!J473</f>
        <v>0</v>
      </c>
      <c r="B473" s="83">
        <f>产品服务物料清单!L473</f>
        <v>0</v>
      </c>
      <c r="C473" s="83">
        <f>产品服务物料清单!M473</f>
        <v>0</v>
      </c>
      <c r="D473" s="83">
        <f>产品服务物料清单!N473</f>
        <v>0</v>
      </c>
      <c r="E473" s="123">
        <f>产品服务物料清单!O473</f>
        <v>0</v>
      </c>
      <c r="F473" s="83">
        <f>产品服务物料清单!P473</f>
        <v>0</v>
      </c>
      <c r="G473" s="83">
        <f>产品服务物料清单!U473</f>
        <v>0</v>
      </c>
      <c r="H473" s="123">
        <f>产品服务物料清单!V473</f>
        <v>0</v>
      </c>
      <c r="I473" s="83">
        <f>产品服务物料清单!X473</f>
        <v>0</v>
      </c>
      <c r="J473" s="83">
        <f>产品服务物料清单!Y473</f>
        <v>0</v>
      </c>
      <c r="K473" s="83">
        <f>产品服务物料清单!Z473</f>
        <v>0</v>
      </c>
      <c r="L473" s="83">
        <f>产品服务物料清单!AA473</f>
        <v>0</v>
      </c>
      <c r="M473" s="24">
        <f>产品服务物料清单!AB473</f>
        <v>0</v>
      </c>
      <c r="N473" s="83">
        <f>产品服务物料清单!AC473</f>
        <v>0</v>
      </c>
      <c r="O473" s="83">
        <f>产品服务物料清单!AD473</f>
        <v>0</v>
      </c>
      <c r="P473" s="83">
        <f>产品服务物料清单!AE473</f>
        <v>0</v>
      </c>
      <c r="Q473" s="20">
        <f>产品服务物料清单!B473</f>
        <v>0</v>
      </c>
      <c r="R473" s="20">
        <f>产品服务物料清单!A473</f>
        <v>0</v>
      </c>
      <c r="S473" s="20">
        <f>产品服务物料清单!C473</f>
        <v>0</v>
      </c>
      <c r="T473" s="21">
        <f>产品服务物料清单!F473</f>
        <v>0</v>
      </c>
      <c r="U473" s="20">
        <f>产品服务物料清单!E473</f>
        <v>0</v>
      </c>
      <c r="V473" s="22">
        <f>产品服务物料清单!H473</f>
        <v>0</v>
      </c>
      <c r="W473" s="20">
        <f>产品服务物料清单!G473</f>
        <v>0</v>
      </c>
      <c r="X473" s="20">
        <f>产品服务物料清单!I473</f>
        <v>0</v>
      </c>
      <c r="Y473" s="20">
        <f>产品服务物料清单!AQ473</f>
        <v>0</v>
      </c>
      <c r="Z473" s="20">
        <f>产品服务物料清单!K473</f>
        <v>0</v>
      </c>
      <c r="AA473" s="24">
        <f>产品服务物料清单!Q473</f>
        <v>0</v>
      </c>
      <c r="AB473" s="83">
        <f>产品服务物料清单!R473</f>
        <v>0</v>
      </c>
      <c r="AC473" s="123">
        <f>产品服务物料清单!S473</f>
        <v>0</v>
      </c>
    </row>
    <row r="474" spans="1:29" ht="14.1" customHeight="1" x14ac:dyDescent="0.3">
      <c r="A474" s="83">
        <f>产品服务物料清单!J474</f>
        <v>0</v>
      </c>
      <c r="B474" s="83">
        <f>产品服务物料清单!L474</f>
        <v>0</v>
      </c>
      <c r="C474" s="83">
        <f>产品服务物料清单!M474</f>
        <v>0</v>
      </c>
      <c r="D474" s="83">
        <f>产品服务物料清单!N474</f>
        <v>0</v>
      </c>
      <c r="E474" s="123">
        <f>产品服务物料清单!O474</f>
        <v>0</v>
      </c>
      <c r="F474" s="83">
        <f>产品服务物料清单!P474</f>
        <v>0</v>
      </c>
      <c r="G474" s="83">
        <f>产品服务物料清单!U474</f>
        <v>0</v>
      </c>
      <c r="H474" s="123">
        <f>产品服务物料清单!V474</f>
        <v>0</v>
      </c>
      <c r="I474" s="83">
        <f>产品服务物料清单!X474</f>
        <v>0</v>
      </c>
      <c r="J474" s="83">
        <f>产品服务物料清单!Y474</f>
        <v>0</v>
      </c>
      <c r="K474" s="83">
        <f>产品服务物料清单!Z474</f>
        <v>0</v>
      </c>
      <c r="L474" s="83">
        <f>产品服务物料清单!AA474</f>
        <v>0</v>
      </c>
      <c r="M474" s="24">
        <f>产品服务物料清单!AB474</f>
        <v>0</v>
      </c>
      <c r="N474" s="83">
        <f>产品服务物料清单!AC474</f>
        <v>0</v>
      </c>
      <c r="O474" s="83">
        <f>产品服务物料清单!AD474</f>
        <v>0</v>
      </c>
      <c r="P474" s="83">
        <f>产品服务物料清单!AE474</f>
        <v>0</v>
      </c>
      <c r="Q474" s="20">
        <f>产品服务物料清单!B474</f>
        <v>0</v>
      </c>
      <c r="R474" s="20">
        <f>产品服务物料清单!A474</f>
        <v>0</v>
      </c>
      <c r="S474" s="20">
        <f>产品服务物料清单!C474</f>
        <v>0</v>
      </c>
      <c r="T474" s="21">
        <f>产品服务物料清单!F474</f>
        <v>0</v>
      </c>
      <c r="U474" s="20">
        <f>产品服务物料清单!E474</f>
        <v>0</v>
      </c>
      <c r="V474" s="22">
        <f>产品服务物料清单!H474</f>
        <v>0</v>
      </c>
      <c r="W474" s="20">
        <f>产品服务物料清单!G474</f>
        <v>0</v>
      </c>
      <c r="X474" s="20">
        <f>产品服务物料清单!I474</f>
        <v>0</v>
      </c>
      <c r="Y474" s="20">
        <f>产品服务物料清单!AQ474</f>
        <v>0</v>
      </c>
      <c r="Z474" s="20">
        <f>产品服务物料清单!K474</f>
        <v>0</v>
      </c>
      <c r="AA474" s="24">
        <f>产品服务物料清单!Q474</f>
        <v>0</v>
      </c>
      <c r="AB474" s="83">
        <f>产品服务物料清单!R474</f>
        <v>0</v>
      </c>
      <c r="AC474" s="123">
        <f>产品服务物料清单!S474</f>
        <v>0</v>
      </c>
    </row>
    <row r="475" spans="1:29" ht="14.1" customHeight="1" x14ac:dyDescent="0.3">
      <c r="A475" s="83">
        <f>产品服务物料清单!J475</f>
        <v>0</v>
      </c>
      <c r="B475" s="83">
        <f>产品服务物料清单!L475</f>
        <v>0</v>
      </c>
      <c r="C475" s="83">
        <f>产品服务物料清单!M475</f>
        <v>0</v>
      </c>
      <c r="D475" s="83">
        <f>产品服务物料清单!N475</f>
        <v>0</v>
      </c>
      <c r="E475" s="123">
        <f>产品服务物料清单!O475</f>
        <v>0</v>
      </c>
      <c r="F475" s="83">
        <f>产品服务物料清单!P475</f>
        <v>0</v>
      </c>
      <c r="G475" s="83">
        <f>产品服务物料清单!U475</f>
        <v>0</v>
      </c>
      <c r="H475" s="123">
        <f>产品服务物料清单!V475</f>
        <v>0</v>
      </c>
      <c r="I475" s="83">
        <f>产品服务物料清单!X475</f>
        <v>0</v>
      </c>
      <c r="J475" s="83">
        <f>产品服务物料清单!Y475</f>
        <v>0</v>
      </c>
      <c r="K475" s="83">
        <f>产品服务物料清单!Z475</f>
        <v>0</v>
      </c>
      <c r="L475" s="83">
        <f>产品服务物料清单!AA475</f>
        <v>0</v>
      </c>
      <c r="M475" s="24">
        <f>产品服务物料清单!AB475</f>
        <v>0</v>
      </c>
      <c r="N475" s="83">
        <f>产品服务物料清单!AC475</f>
        <v>0</v>
      </c>
      <c r="O475" s="83">
        <f>产品服务物料清单!AD475</f>
        <v>0</v>
      </c>
      <c r="P475" s="83">
        <f>产品服务物料清单!AE475</f>
        <v>0</v>
      </c>
      <c r="Q475" s="20">
        <f>产品服务物料清单!B475</f>
        <v>0</v>
      </c>
      <c r="R475" s="20">
        <f>产品服务物料清单!A475</f>
        <v>0</v>
      </c>
      <c r="S475" s="20">
        <f>产品服务物料清单!C475</f>
        <v>0</v>
      </c>
      <c r="T475" s="21">
        <f>产品服务物料清单!F475</f>
        <v>0</v>
      </c>
      <c r="U475" s="20">
        <f>产品服务物料清单!E475</f>
        <v>0</v>
      </c>
      <c r="V475" s="22">
        <f>产品服务物料清单!H475</f>
        <v>0</v>
      </c>
      <c r="W475" s="20">
        <f>产品服务物料清单!G475</f>
        <v>0</v>
      </c>
      <c r="X475" s="20">
        <f>产品服务物料清单!I475</f>
        <v>0</v>
      </c>
      <c r="Y475" s="20">
        <f>产品服务物料清单!AQ475</f>
        <v>0</v>
      </c>
      <c r="Z475" s="20">
        <f>产品服务物料清单!K475</f>
        <v>0</v>
      </c>
      <c r="AA475" s="24">
        <f>产品服务物料清单!Q475</f>
        <v>0</v>
      </c>
      <c r="AB475" s="83">
        <f>产品服务物料清单!R475</f>
        <v>0</v>
      </c>
      <c r="AC475" s="123">
        <f>产品服务物料清单!S475</f>
        <v>0</v>
      </c>
    </row>
    <row r="476" spans="1:29" ht="14.1" customHeight="1" x14ac:dyDescent="0.3">
      <c r="A476" s="83">
        <f>产品服务物料清单!J476</f>
        <v>0</v>
      </c>
      <c r="B476" s="83">
        <f>产品服务物料清单!L476</f>
        <v>0</v>
      </c>
      <c r="C476" s="83">
        <f>产品服务物料清单!M476</f>
        <v>0</v>
      </c>
      <c r="D476" s="83">
        <f>产品服务物料清单!N476</f>
        <v>0</v>
      </c>
      <c r="E476" s="123">
        <f>产品服务物料清单!O476</f>
        <v>0</v>
      </c>
      <c r="F476" s="83">
        <f>产品服务物料清单!P476</f>
        <v>0</v>
      </c>
      <c r="G476" s="83">
        <f>产品服务物料清单!U476</f>
        <v>0</v>
      </c>
      <c r="H476" s="123">
        <f>产品服务物料清单!V476</f>
        <v>0</v>
      </c>
      <c r="I476" s="83">
        <f>产品服务物料清单!X476</f>
        <v>0</v>
      </c>
      <c r="J476" s="83">
        <f>产品服务物料清单!Y476</f>
        <v>0</v>
      </c>
      <c r="K476" s="83">
        <f>产品服务物料清单!Z476</f>
        <v>0</v>
      </c>
      <c r="L476" s="83">
        <f>产品服务物料清单!AA476</f>
        <v>0</v>
      </c>
      <c r="M476" s="24">
        <f>产品服务物料清单!AB476</f>
        <v>0</v>
      </c>
      <c r="N476" s="83">
        <f>产品服务物料清单!AC476</f>
        <v>0</v>
      </c>
      <c r="O476" s="83">
        <f>产品服务物料清单!AD476</f>
        <v>0</v>
      </c>
      <c r="P476" s="83">
        <f>产品服务物料清单!AE476</f>
        <v>0</v>
      </c>
      <c r="Q476" s="20">
        <f>产品服务物料清单!B476</f>
        <v>0</v>
      </c>
      <c r="R476" s="20">
        <f>产品服务物料清单!A476</f>
        <v>0</v>
      </c>
      <c r="S476" s="20">
        <f>产品服务物料清单!C476</f>
        <v>0</v>
      </c>
      <c r="T476" s="21">
        <f>产品服务物料清单!F476</f>
        <v>0</v>
      </c>
      <c r="U476" s="20">
        <f>产品服务物料清单!E476</f>
        <v>0</v>
      </c>
      <c r="V476" s="22">
        <f>产品服务物料清单!H476</f>
        <v>0</v>
      </c>
      <c r="W476" s="20">
        <f>产品服务物料清单!G476</f>
        <v>0</v>
      </c>
      <c r="X476" s="20">
        <f>产品服务物料清单!I476</f>
        <v>0</v>
      </c>
      <c r="Y476" s="20">
        <f>产品服务物料清单!AQ476</f>
        <v>0</v>
      </c>
      <c r="Z476" s="20">
        <f>产品服务物料清单!K476</f>
        <v>0</v>
      </c>
      <c r="AA476" s="24">
        <f>产品服务物料清单!Q476</f>
        <v>0</v>
      </c>
      <c r="AB476" s="83">
        <f>产品服务物料清单!R476</f>
        <v>0</v>
      </c>
      <c r="AC476" s="123">
        <f>产品服务物料清单!S476</f>
        <v>0</v>
      </c>
    </row>
    <row r="477" spans="1:29" ht="14.1" customHeight="1" x14ac:dyDescent="0.3">
      <c r="A477" s="83">
        <f>产品服务物料清单!J477</f>
        <v>0</v>
      </c>
      <c r="B477" s="83">
        <f>产品服务物料清单!L477</f>
        <v>0</v>
      </c>
      <c r="C477" s="83">
        <f>产品服务物料清单!M477</f>
        <v>0</v>
      </c>
      <c r="D477" s="83">
        <f>产品服务物料清单!N477</f>
        <v>0</v>
      </c>
      <c r="E477" s="123">
        <f>产品服务物料清单!O477</f>
        <v>0</v>
      </c>
      <c r="F477" s="83">
        <f>产品服务物料清单!P477</f>
        <v>0</v>
      </c>
      <c r="G477" s="83">
        <f>产品服务物料清单!U477</f>
        <v>0</v>
      </c>
      <c r="H477" s="123">
        <f>产品服务物料清单!V477</f>
        <v>0</v>
      </c>
      <c r="I477" s="83">
        <f>产品服务物料清单!X477</f>
        <v>0</v>
      </c>
      <c r="J477" s="83">
        <f>产品服务物料清单!Y477</f>
        <v>0</v>
      </c>
      <c r="K477" s="83">
        <f>产品服务物料清单!Z477</f>
        <v>0</v>
      </c>
      <c r="L477" s="83">
        <f>产品服务物料清单!AA477</f>
        <v>0</v>
      </c>
      <c r="M477" s="24">
        <f>产品服务物料清单!AB477</f>
        <v>0</v>
      </c>
      <c r="N477" s="83">
        <f>产品服务物料清单!AC477</f>
        <v>0</v>
      </c>
      <c r="O477" s="83">
        <f>产品服务物料清单!AD477</f>
        <v>0</v>
      </c>
      <c r="P477" s="83">
        <f>产品服务物料清单!AE477</f>
        <v>0</v>
      </c>
      <c r="Q477" s="20">
        <f>产品服务物料清单!B477</f>
        <v>0</v>
      </c>
      <c r="R477" s="20">
        <f>产品服务物料清单!A477</f>
        <v>0</v>
      </c>
      <c r="S477" s="20">
        <f>产品服务物料清单!C477</f>
        <v>0</v>
      </c>
      <c r="T477" s="21">
        <f>产品服务物料清单!F477</f>
        <v>0</v>
      </c>
      <c r="U477" s="20">
        <f>产品服务物料清单!E477</f>
        <v>0</v>
      </c>
      <c r="V477" s="22">
        <f>产品服务物料清单!H477</f>
        <v>0</v>
      </c>
      <c r="W477" s="20">
        <f>产品服务物料清单!G477</f>
        <v>0</v>
      </c>
      <c r="X477" s="20">
        <f>产品服务物料清单!I477</f>
        <v>0</v>
      </c>
      <c r="Y477" s="20">
        <f>产品服务物料清单!AQ477</f>
        <v>0</v>
      </c>
      <c r="Z477" s="20">
        <f>产品服务物料清单!K477</f>
        <v>0</v>
      </c>
      <c r="AA477" s="24">
        <f>产品服务物料清单!Q477</f>
        <v>0</v>
      </c>
      <c r="AB477" s="83">
        <f>产品服务物料清单!R477</f>
        <v>0</v>
      </c>
      <c r="AC477" s="123">
        <f>产品服务物料清单!S477</f>
        <v>0</v>
      </c>
    </row>
    <row r="478" spans="1:29" ht="14.1" customHeight="1" x14ac:dyDescent="0.3">
      <c r="A478" s="83">
        <f>产品服务物料清单!J478</f>
        <v>0</v>
      </c>
      <c r="B478" s="83">
        <f>产品服务物料清单!L478</f>
        <v>0</v>
      </c>
      <c r="C478" s="83">
        <f>产品服务物料清单!M478</f>
        <v>0</v>
      </c>
      <c r="D478" s="83">
        <f>产品服务物料清单!N478</f>
        <v>0</v>
      </c>
      <c r="E478" s="123">
        <f>产品服务物料清单!O478</f>
        <v>0</v>
      </c>
      <c r="F478" s="83">
        <f>产品服务物料清单!P478</f>
        <v>0</v>
      </c>
      <c r="G478" s="83">
        <f>产品服务物料清单!U478</f>
        <v>0</v>
      </c>
      <c r="H478" s="123">
        <f>产品服务物料清单!V478</f>
        <v>0</v>
      </c>
      <c r="I478" s="83">
        <f>产品服务物料清单!X478</f>
        <v>0</v>
      </c>
      <c r="J478" s="83">
        <f>产品服务物料清单!Y478</f>
        <v>0</v>
      </c>
      <c r="K478" s="83">
        <f>产品服务物料清单!Z478</f>
        <v>0</v>
      </c>
      <c r="L478" s="83">
        <f>产品服务物料清单!AA478</f>
        <v>0</v>
      </c>
      <c r="M478" s="24">
        <f>产品服务物料清单!AB478</f>
        <v>0</v>
      </c>
      <c r="N478" s="83">
        <f>产品服务物料清单!AC478</f>
        <v>0</v>
      </c>
      <c r="O478" s="83">
        <f>产品服务物料清单!AD478</f>
        <v>0</v>
      </c>
      <c r="P478" s="83">
        <f>产品服务物料清单!AE478</f>
        <v>0</v>
      </c>
      <c r="Q478" s="20">
        <f>产品服务物料清单!B478</f>
        <v>0</v>
      </c>
      <c r="R478" s="20">
        <f>产品服务物料清单!A478</f>
        <v>0</v>
      </c>
      <c r="S478" s="20">
        <f>产品服务物料清单!C478</f>
        <v>0</v>
      </c>
      <c r="T478" s="21">
        <f>产品服务物料清单!F478</f>
        <v>0</v>
      </c>
      <c r="U478" s="20">
        <f>产品服务物料清单!E478</f>
        <v>0</v>
      </c>
      <c r="V478" s="22">
        <f>产品服务物料清单!H478</f>
        <v>0</v>
      </c>
      <c r="W478" s="20">
        <f>产品服务物料清单!G478</f>
        <v>0</v>
      </c>
      <c r="X478" s="20">
        <f>产品服务物料清单!I478</f>
        <v>0</v>
      </c>
      <c r="Y478" s="20">
        <f>产品服务物料清单!AQ478</f>
        <v>0</v>
      </c>
      <c r="Z478" s="20">
        <f>产品服务物料清单!K478</f>
        <v>0</v>
      </c>
      <c r="AA478" s="24">
        <f>产品服务物料清单!Q478</f>
        <v>0</v>
      </c>
      <c r="AB478" s="83">
        <f>产品服务物料清单!R478</f>
        <v>0</v>
      </c>
      <c r="AC478" s="123">
        <f>产品服务物料清单!S478</f>
        <v>0</v>
      </c>
    </row>
    <row r="479" spans="1:29" ht="14.1" customHeight="1" x14ac:dyDescent="0.3">
      <c r="A479" s="83">
        <f>产品服务物料清单!J479</f>
        <v>0</v>
      </c>
      <c r="B479" s="83">
        <f>产品服务物料清单!L479</f>
        <v>0</v>
      </c>
      <c r="C479" s="83">
        <f>产品服务物料清单!M479</f>
        <v>0</v>
      </c>
      <c r="D479" s="83">
        <f>产品服务物料清单!N479</f>
        <v>0</v>
      </c>
      <c r="E479" s="123">
        <f>产品服务物料清单!O479</f>
        <v>0</v>
      </c>
      <c r="F479" s="83">
        <f>产品服务物料清单!P479</f>
        <v>0</v>
      </c>
      <c r="G479" s="83">
        <f>产品服务物料清单!U479</f>
        <v>0</v>
      </c>
      <c r="H479" s="123">
        <f>产品服务物料清单!V479</f>
        <v>0</v>
      </c>
      <c r="I479" s="83">
        <f>产品服务物料清单!X479</f>
        <v>0</v>
      </c>
      <c r="J479" s="83">
        <f>产品服务物料清单!Y479</f>
        <v>0</v>
      </c>
      <c r="K479" s="83">
        <f>产品服务物料清单!Z479</f>
        <v>0</v>
      </c>
      <c r="L479" s="83">
        <f>产品服务物料清单!AA479</f>
        <v>0</v>
      </c>
      <c r="M479" s="24">
        <f>产品服务物料清单!AB479</f>
        <v>0</v>
      </c>
      <c r="N479" s="83">
        <f>产品服务物料清单!AC479</f>
        <v>0</v>
      </c>
      <c r="O479" s="83">
        <f>产品服务物料清单!AD479</f>
        <v>0</v>
      </c>
      <c r="P479" s="83">
        <f>产品服务物料清单!AE479</f>
        <v>0</v>
      </c>
      <c r="Q479" s="20">
        <f>产品服务物料清单!B479</f>
        <v>0</v>
      </c>
      <c r="R479" s="20">
        <f>产品服务物料清单!A479</f>
        <v>0</v>
      </c>
      <c r="S479" s="20">
        <f>产品服务物料清单!C479</f>
        <v>0</v>
      </c>
      <c r="T479" s="21">
        <f>产品服务物料清单!F479</f>
        <v>0</v>
      </c>
      <c r="U479" s="20">
        <f>产品服务物料清单!E479</f>
        <v>0</v>
      </c>
      <c r="V479" s="22">
        <f>产品服务物料清单!H479</f>
        <v>0</v>
      </c>
      <c r="W479" s="20">
        <f>产品服务物料清单!G479</f>
        <v>0</v>
      </c>
      <c r="X479" s="20">
        <f>产品服务物料清单!I479</f>
        <v>0</v>
      </c>
      <c r="Y479" s="20">
        <f>产品服务物料清单!AQ479</f>
        <v>0</v>
      </c>
      <c r="Z479" s="20">
        <f>产品服务物料清单!K479</f>
        <v>0</v>
      </c>
      <c r="AA479" s="24">
        <f>产品服务物料清单!Q479</f>
        <v>0</v>
      </c>
      <c r="AB479" s="83">
        <f>产品服务物料清单!R479</f>
        <v>0</v>
      </c>
      <c r="AC479" s="123">
        <f>产品服务物料清单!S479</f>
        <v>0</v>
      </c>
    </row>
    <row r="480" spans="1:29" ht="14.1" customHeight="1" x14ac:dyDescent="0.3">
      <c r="A480" s="83">
        <f>产品服务物料清单!J480</f>
        <v>0</v>
      </c>
      <c r="B480" s="83">
        <f>产品服务物料清单!L480</f>
        <v>0</v>
      </c>
      <c r="C480" s="83">
        <f>产品服务物料清单!M480</f>
        <v>0</v>
      </c>
      <c r="D480" s="83">
        <f>产品服务物料清单!N480</f>
        <v>0</v>
      </c>
      <c r="E480" s="123">
        <f>产品服务物料清单!O480</f>
        <v>0</v>
      </c>
      <c r="F480" s="83">
        <f>产品服务物料清单!P480</f>
        <v>0</v>
      </c>
      <c r="G480" s="83">
        <f>产品服务物料清单!U480</f>
        <v>0</v>
      </c>
      <c r="H480" s="123">
        <f>产品服务物料清单!V480</f>
        <v>0</v>
      </c>
      <c r="I480" s="83">
        <f>产品服务物料清单!X480</f>
        <v>0</v>
      </c>
      <c r="J480" s="83">
        <f>产品服务物料清单!Y480</f>
        <v>0</v>
      </c>
      <c r="K480" s="83">
        <f>产品服务物料清单!Z480</f>
        <v>0</v>
      </c>
      <c r="L480" s="83">
        <f>产品服务物料清单!AA480</f>
        <v>0</v>
      </c>
      <c r="M480" s="24">
        <f>产品服务物料清单!AB480</f>
        <v>0</v>
      </c>
      <c r="N480" s="83">
        <f>产品服务物料清单!AC480</f>
        <v>0</v>
      </c>
      <c r="O480" s="83">
        <f>产品服务物料清单!AD480</f>
        <v>0</v>
      </c>
      <c r="P480" s="83">
        <f>产品服务物料清单!AE480</f>
        <v>0</v>
      </c>
      <c r="Q480" s="20">
        <f>产品服务物料清单!B480</f>
        <v>0</v>
      </c>
      <c r="R480" s="20">
        <f>产品服务物料清单!A480</f>
        <v>0</v>
      </c>
      <c r="S480" s="20">
        <f>产品服务物料清单!C480</f>
        <v>0</v>
      </c>
      <c r="T480" s="21">
        <f>产品服务物料清单!F480</f>
        <v>0</v>
      </c>
      <c r="U480" s="20">
        <f>产品服务物料清单!E480</f>
        <v>0</v>
      </c>
      <c r="V480" s="22">
        <f>产品服务物料清单!H480</f>
        <v>0</v>
      </c>
      <c r="W480" s="20">
        <f>产品服务物料清单!G480</f>
        <v>0</v>
      </c>
      <c r="X480" s="20">
        <f>产品服务物料清单!I480</f>
        <v>0</v>
      </c>
      <c r="Y480" s="20">
        <f>产品服务物料清单!AQ480</f>
        <v>0</v>
      </c>
      <c r="Z480" s="20">
        <f>产品服务物料清单!K480</f>
        <v>0</v>
      </c>
      <c r="AA480" s="24">
        <f>产品服务物料清单!Q480</f>
        <v>0</v>
      </c>
      <c r="AB480" s="83">
        <f>产品服务物料清单!R480</f>
        <v>0</v>
      </c>
      <c r="AC480" s="123">
        <f>产品服务物料清单!S480</f>
        <v>0</v>
      </c>
    </row>
    <row r="481" spans="1:29" ht="14.1" customHeight="1" x14ac:dyDescent="0.3">
      <c r="A481" s="83">
        <f>产品服务物料清单!J481</f>
        <v>0</v>
      </c>
      <c r="B481" s="83">
        <f>产品服务物料清单!L481</f>
        <v>0</v>
      </c>
      <c r="C481" s="83">
        <f>产品服务物料清单!M481</f>
        <v>0</v>
      </c>
      <c r="D481" s="83">
        <f>产品服务物料清单!N481</f>
        <v>0</v>
      </c>
      <c r="E481" s="123">
        <f>产品服务物料清单!O481</f>
        <v>0</v>
      </c>
      <c r="F481" s="83">
        <f>产品服务物料清单!P481</f>
        <v>0</v>
      </c>
      <c r="G481" s="83">
        <f>产品服务物料清单!U481</f>
        <v>0</v>
      </c>
      <c r="H481" s="123">
        <f>产品服务物料清单!V481</f>
        <v>0</v>
      </c>
      <c r="I481" s="83">
        <f>产品服务物料清单!X481</f>
        <v>0</v>
      </c>
      <c r="J481" s="83">
        <f>产品服务物料清单!Y481</f>
        <v>0</v>
      </c>
      <c r="K481" s="83">
        <f>产品服务物料清单!Z481</f>
        <v>0</v>
      </c>
      <c r="L481" s="83">
        <f>产品服务物料清单!AA481</f>
        <v>0</v>
      </c>
      <c r="M481" s="24">
        <f>产品服务物料清单!AB481</f>
        <v>0</v>
      </c>
      <c r="N481" s="83">
        <f>产品服务物料清单!AC481</f>
        <v>0</v>
      </c>
      <c r="O481" s="83">
        <f>产品服务物料清单!AD481</f>
        <v>0</v>
      </c>
      <c r="P481" s="83">
        <f>产品服务物料清单!AE481</f>
        <v>0</v>
      </c>
      <c r="Q481" s="20">
        <f>产品服务物料清单!B481</f>
        <v>0</v>
      </c>
      <c r="R481" s="20">
        <f>产品服务物料清单!A481</f>
        <v>0</v>
      </c>
      <c r="S481" s="20">
        <f>产品服务物料清单!C481</f>
        <v>0</v>
      </c>
      <c r="T481" s="21">
        <f>产品服务物料清单!F481</f>
        <v>0</v>
      </c>
      <c r="U481" s="20">
        <f>产品服务物料清单!E481</f>
        <v>0</v>
      </c>
      <c r="V481" s="22">
        <f>产品服务物料清单!H481</f>
        <v>0</v>
      </c>
      <c r="W481" s="20">
        <f>产品服务物料清单!G481</f>
        <v>0</v>
      </c>
      <c r="X481" s="20">
        <f>产品服务物料清单!I481</f>
        <v>0</v>
      </c>
      <c r="Y481" s="20">
        <f>产品服务物料清单!AQ481</f>
        <v>0</v>
      </c>
      <c r="Z481" s="20">
        <f>产品服务物料清单!K481</f>
        <v>0</v>
      </c>
      <c r="AA481" s="24">
        <f>产品服务物料清单!Q481</f>
        <v>0</v>
      </c>
      <c r="AB481" s="83">
        <f>产品服务物料清单!R481</f>
        <v>0</v>
      </c>
      <c r="AC481" s="123">
        <f>产品服务物料清单!S481</f>
        <v>0</v>
      </c>
    </row>
    <row r="482" spans="1:29" ht="14.1" customHeight="1" x14ac:dyDescent="0.3">
      <c r="A482" s="83">
        <f>产品服务物料清单!J482</f>
        <v>0</v>
      </c>
      <c r="B482" s="83">
        <f>产品服务物料清单!L482</f>
        <v>0</v>
      </c>
      <c r="C482" s="83">
        <f>产品服务物料清单!M482</f>
        <v>0</v>
      </c>
      <c r="D482" s="83">
        <f>产品服务物料清单!N482</f>
        <v>0</v>
      </c>
      <c r="E482" s="123">
        <f>产品服务物料清单!O482</f>
        <v>0</v>
      </c>
      <c r="F482" s="83">
        <f>产品服务物料清单!P482</f>
        <v>0</v>
      </c>
      <c r="G482" s="83">
        <f>产品服务物料清单!U482</f>
        <v>0</v>
      </c>
      <c r="H482" s="123">
        <f>产品服务物料清单!V482</f>
        <v>0</v>
      </c>
      <c r="I482" s="83">
        <f>产品服务物料清单!X482</f>
        <v>0</v>
      </c>
      <c r="J482" s="83">
        <f>产品服务物料清单!Y482</f>
        <v>0</v>
      </c>
      <c r="K482" s="83">
        <f>产品服务物料清单!Z482</f>
        <v>0</v>
      </c>
      <c r="L482" s="83">
        <f>产品服务物料清单!AA482</f>
        <v>0</v>
      </c>
      <c r="M482" s="24">
        <f>产品服务物料清单!AB482</f>
        <v>0</v>
      </c>
      <c r="N482" s="83">
        <f>产品服务物料清单!AC482</f>
        <v>0</v>
      </c>
      <c r="O482" s="83">
        <f>产品服务物料清单!AD482</f>
        <v>0</v>
      </c>
      <c r="P482" s="83">
        <f>产品服务物料清单!AE482</f>
        <v>0</v>
      </c>
      <c r="Q482" s="20">
        <f>产品服务物料清单!B482</f>
        <v>0</v>
      </c>
      <c r="R482" s="20">
        <f>产品服务物料清单!A482</f>
        <v>0</v>
      </c>
      <c r="S482" s="20">
        <f>产品服务物料清单!C482</f>
        <v>0</v>
      </c>
      <c r="T482" s="21">
        <f>产品服务物料清单!F482</f>
        <v>0</v>
      </c>
      <c r="U482" s="20">
        <f>产品服务物料清单!E482</f>
        <v>0</v>
      </c>
      <c r="V482" s="22">
        <f>产品服务物料清单!H482</f>
        <v>0</v>
      </c>
      <c r="W482" s="20">
        <f>产品服务物料清单!G482</f>
        <v>0</v>
      </c>
      <c r="X482" s="20">
        <f>产品服务物料清单!I482</f>
        <v>0</v>
      </c>
      <c r="Y482" s="20">
        <f>产品服务物料清单!AQ482</f>
        <v>0</v>
      </c>
      <c r="Z482" s="20">
        <f>产品服务物料清单!K482</f>
        <v>0</v>
      </c>
      <c r="AA482" s="24">
        <f>产品服务物料清单!Q482</f>
        <v>0</v>
      </c>
      <c r="AB482" s="83">
        <f>产品服务物料清单!R482</f>
        <v>0</v>
      </c>
      <c r="AC482" s="123">
        <f>产品服务物料清单!S482</f>
        <v>0</v>
      </c>
    </row>
    <row r="483" spans="1:29" ht="14.1" customHeight="1" x14ac:dyDescent="0.3">
      <c r="A483" s="83">
        <f>产品服务物料清单!J483</f>
        <v>0</v>
      </c>
      <c r="B483" s="83">
        <f>产品服务物料清单!L483</f>
        <v>0</v>
      </c>
      <c r="C483" s="83">
        <f>产品服务物料清单!M483</f>
        <v>0</v>
      </c>
      <c r="D483" s="83">
        <f>产品服务物料清单!N483</f>
        <v>0</v>
      </c>
      <c r="E483" s="123">
        <f>产品服务物料清单!O483</f>
        <v>0</v>
      </c>
      <c r="F483" s="83">
        <f>产品服务物料清单!P483</f>
        <v>0</v>
      </c>
      <c r="G483" s="83">
        <f>产品服务物料清单!U483</f>
        <v>0</v>
      </c>
      <c r="H483" s="123">
        <f>产品服务物料清单!V483</f>
        <v>0</v>
      </c>
      <c r="I483" s="83">
        <f>产品服务物料清单!X483</f>
        <v>0</v>
      </c>
      <c r="J483" s="83">
        <f>产品服务物料清单!Y483</f>
        <v>0</v>
      </c>
      <c r="K483" s="83">
        <f>产品服务物料清单!Z483</f>
        <v>0</v>
      </c>
      <c r="L483" s="83">
        <f>产品服务物料清单!AA483</f>
        <v>0</v>
      </c>
      <c r="M483" s="24">
        <f>产品服务物料清单!AB483</f>
        <v>0</v>
      </c>
      <c r="N483" s="83">
        <f>产品服务物料清单!AC483</f>
        <v>0</v>
      </c>
      <c r="O483" s="83">
        <f>产品服务物料清单!AD483</f>
        <v>0</v>
      </c>
      <c r="P483" s="83">
        <f>产品服务物料清单!AE483</f>
        <v>0</v>
      </c>
      <c r="Q483" s="20">
        <f>产品服务物料清单!B483</f>
        <v>0</v>
      </c>
      <c r="R483" s="20">
        <f>产品服务物料清单!A483</f>
        <v>0</v>
      </c>
      <c r="S483" s="20">
        <f>产品服务物料清单!C483</f>
        <v>0</v>
      </c>
      <c r="T483" s="21">
        <f>产品服务物料清单!F483</f>
        <v>0</v>
      </c>
      <c r="U483" s="20">
        <f>产品服务物料清单!E483</f>
        <v>0</v>
      </c>
      <c r="V483" s="22">
        <f>产品服务物料清单!H483</f>
        <v>0</v>
      </c>
      <c r="W483" s="20">
        <f>产品服务物料清单!G483</f>
        <v>0</v>
      </c>
      <c r="X483" s="20">
        <f>产品服务物料清单!I483</f>
        <v>0</v>
      </c>
      <c r="Y483" s="20">
        <f>产品服务物料清单!AQ483</f>
        <v>0</v>
      </c>
      <c r="Z483" s="20">
        <f>产品服务物料清单!K483</f>
        <v>0</v>
      </c>
      <c r="AA483" s="24">
        <f>产品服务物料清单!Q483</f>
        <v>0</v>
      </c>
      <c r="AB483" s="83">
        <f>产品服务物料清单!R483</f>
        <v>0</v>
      </c>
      <c r="AC483" s="123">
        <f>产品服务物料清单!S483</f>
        <v>0</v>
      </c>
    </row>
    <row r="484" spans="1:29" ht="14.1" customHeight="1" x14ac:dyDescent="0.3">
      <c r="A484" s="83">
        <f>产品服务物料清单!J484</f>
        <v>0</v>
      </c>
      <c r="B484" s="83">
        <f>产品服务物料清单!L484</f>
        <v>0</v>
      </c>
      <c r="C484" s="83">
        <f>产品服务物料清单!M484</f>
        <v>0</v>
      </c>
      <c r="D484" s="83">
        <f>产品服务物料清单!N484</f>
        <v>0</v>
      </c>
      <c r="E484" s="123">
        <f>产品服务物料清单!O484</f>
        <v>0</v>
      </c>
      <c r="F484" s="83">
        <f>产品服务物料清单!P484</f>
        <v>0</v>
      </c>
      <c r="G484" s="83">
        <f>产品服务物料清单!U484</f>
        <v>0</v>
      </c>
      <c r="H484" s="123">
        <f>产品服务物料清单!V484</f>
        <v>0</v>
      </c>
      <c r="I484" s="83">
        <f>产品服务物料清单!X484</f>
        <v>0</v>
      </c>
      <c r="J484" s="83">
        <f>产品服务物料清单!Y484</f>
        <v>0</v>
      </c>
      <c r="K484" s="83">
        <f>产品服务物料清单!Z484</f>
        <v>0</v>
      </c>
      <c r="L484" s="83">
        <f>产品服务物料清单!AA484</f>
        <v>0</v>
      </c>
      <c r="M484" s="24">
        <f>产品服务物料清单!AB484</f>
        <v>0</v>
      </c>
      <c r="N484" s="83">
        <f>产品服务物料清单!AC484</f>
        <v>0</v>
      </c>
      <c r="O484" s="83">
        <f>产品服务物料清单!AD484</f>
        <v>0</v>
      </c>
      <c r="P484" s="83">
        <f>产品服务物料清单!AE484</f>
        <v>0</v>
      </c>
      <c r="Q484" s="20">
        <f>产品服务物料清单!B484</f>
        <v>0</v>
      </c>
      <c r="R484" s="20">
        <f>产品服务物料清单!A484</f>
        <v>0</v>
      </c>
      <c r="S484" s="20">
        <f>产品服务物料清单!C484</f>
        <v>0</v>
      </c>
      <c r="T484" s="21">
        <f>产品服务物料清单!F484</f>
        <v>0</v>
      </c>
      <c r="U484" s="20">
        <f>产品服务物料清单!E484</f>
        <v>0</v>
      </c>
      <c r="V484" s="22">
        <f>产品服务物料清单!H484</f>
        <v>0</v>
      </c>
      <c r="W484" s="20">
        <f>产品服务物料清单!G484</f>
        <v>0</v>
      </c>
      <c r="X484" s="20">
        <f>产品服务物料清单!I484</f>
        <v>0</v>
      </c>
      <c r="Y484" s="20">
        <f>产品服务物料清单!AQ484</f>
        <v>0</v>
      </c>
      <c r="Z484" s="20">
        <f>产品服务物料清单!K484</f>
        <v>0</v>
      </c>
      <c r="AA484" s="24">
        <f>产品服务物料清单!Q484</f>
        <v>0</v>
      </c>
      <c r="AB484" s="83">
        <f>产品服务物料清单!R484</f>
        <v>0</v>
      </c>
      <c r="AC484" s="123">
        <f>产品服务物料清单!S484</f>
        <v>0</v>
      </c>
    </row>
    <row r="485" spans="1:29" ht="14.1" customHeight="1" x14ac:dyDescent="0.3">
      <c r="A485" s="83">
        <f>产品服务物料清单!J485</f>
        <v>0</v>
      </c>
      <c r="B485" s="83">
        <f>产品服务物料清单!L485</f>
        <v>0</v>
      </c>
      <c r="C485" s="83">
        <f>产品服务物料清单!M485</f>
        <v>0</v>
      </c>
      <c r="D485" s="83">
        <f>产品服务物料清单!N485</f>
        <v>0</v>
      </c>
      <c r="E485" s="123">
        <f>产品服务物料清单!O485</f>
        <v>0</v>
      </c>
      <c r="F485" s="83">
        <f>产品服务物料清单!P485</f>
        <v>0</v>
      </c>
      <c r="G485" s="83">
        <f>产品服务物料清单!U485</f>
        <v>0</v>
      </c>
      <c r="H485" s="123">
        <f>产品服务物料清单!V485</f>
        <v>0</v>
      </c>
      <c r="I485" s="83">
        <f>产品服务物料清单!X485</f>
        <v>0</v>
      </c>
      <c r="J485" s="83">
        <f>产品服务物料清单!Y485</f>
        <v>0</v>
      </c>
      <c r="K485" s="83">
        <f>产品服务物料清单!Z485</f>
        <v>0</v>
      </c>
      <c r="L485" s="83">
        <f>产品服务物料清单!AA485</f>
        <v>0</v>
      </c>
      <c r="M485" s="24">
        <f>产品服务物料清单!AB485</f>
        <v>0</v>
      </c>
      <c r="N485" s="83">
        <f>产品服务物料清单!AC485</f>
        <v>0</v>
      </c>
      <c r="O485" s="83">
        <f>产品服务物料清单!AD485</f>
        <v>0</v>
      </c>
      <c r="P485" s="83">
        <f>产品服务物料清单!AE485</f>
        <v>0</v>
      </c>
      <c r="Q485" s="20">
        <f>产品服务物料清单!B485</f>
        <v>0</v>
      </c>
      <c r="R485" s="20">
        <f>产品服务物料清单!A485</f>
        <v>0</v>
      </c>
      <c r="S485" s="20">
        <f>产品服务物料清单!C485</f>
        <v>0</v>
      </c>
      <c r="T485" s="21">
        <f>产品服务物料清单!F485</f>
        <v>0</v>
      </c>
      <c r="U485" s="20">
        <f>产品服务物料清单!E485</f>
        <v>0</v>
      </c>
      <c r="V485" s="22">
        <f>产品服务物料清单!H485</f>
        <v>0</v>
      </c>
      <c r="W485" s="20">
        <f>产品服务物料清单!G485</f>
        <v>0</v>
      </c>
      <c r="X485" s="20">
        <f>产品服务物料清单!I485</f>
        <v>0</v>
      </c>
      <c r="Y485" s="20">
        <f>产品服务物料清单!AQ485</f>
        <v>0</v>
      </c>
      <c r="Z485" s="20">
        <f>产品服务物料清单!K485</f>
        <v>0</v>
      </c>
      <c r="AA485" s="24">
        <f>产品服务物料清单!Q485</f>
        <v>0</v>
      </c>
      <c r="AB485" s="83">
        <f>产品服务物料清单!R485</f>
        <v>0</v>
      </c>
      <c r="AC485" s="123">
        <f>产品服务物料清单!S485</f>
        <v>0</v>
      </c>
    </row>
    <row r="486" spans="1:29" ht="14.1" customHeight="1" x14ac:dyDescent="0.3">
      <c r="A486" s="83">
        <f>产品服务物料清单!J486</f>
        <v>0</v>
      </c>
      <c r="B486" s="83">
        <f>产品服务物料清单!L486</f>
        <v>0</v>
      </c>
      <c r="C486" s="83">
        <f>产品服务物料清单!M486</f>
        <v>0</v>
      </c>
      <c r="D486" s="83">
        <f>产品服务物料清单!N486</f>
        <v>0</v>
      </c>
      <c r="E486" s="123">
        <f>产品服务物料清单!O486</f>
        <v>0</v>
      </c>
      <c r="F486" s="83">
        <f>产品服务物料清单!P486</f>
        <v>0</v>
      </c>
      <c r="G486" s="83">
        <f>产品服务物料清单!U486</f>
        <v>0</v>
      </c>
      <c r="H486" s="123">
        <f>产品服务物料清单!V486</f>
        <v>0</v>
      </c>
      <c r="I486" s="83">
        <f>产品服务物料清单!X486</f>
        <v>0</v>
      </c>
      <c r="J486" s="83">
        <f>产品服务物料清单!Y486</f>
        <v>0</v>
      </c>
      <c r="K486" s="83">
        <f>产品服务物料清单!Z486</f>
        <v>0</v>
      </c>
      <c r="L486" s="83">
        <f>产品服务物料清单!AA486</f>
        <v>0</v>
      </c>
      <c r="M486" s="24">
        <f>产品服务物料清单!AB486</f>
        <v>0</v>
      </c>
      <c r="N486" s="83">
        <f>产品服务物料清单!AC486</f>
        <v>0</v>
      </c>
      <c r="O486" s="83">
        <f>产品服务物料清单!AD486</f>
        <v>0</v>
      </c>
      <c r="P486" s="83">
        <f>产品服务物料清单!AE486</f>
        <v>0</v>
      </c>
      <c r="Q486" s="20">
        <f>产品服务物料清单!B486</f>
        <v>0</v>
      </c>
      <c r="R486" s="20">
        <f>产品服务物料清单!A486</f>
        <v>0</v>
      </c>
      <c r="S486" s="20">
        <f>产品服务物料清单!C486</f>
        <v>0</v>
      </c>
      <c r="T486" s="21">
        <f>产品服务物料清单!F486</f>
        <v>0</v>
      </c>
      <c r="U486" s="20">
        <f>产品服务物料清单!E486</f>
        <v>0</v>
      </c>
      <c r="V486" s="22">
        <f>产品服务物料清单!H486</f>
        <v>0</v>
      </c>
      <c r="W486" s="20">
        <f>产品服务物料清单!G486</f>
        <v>0</v>
      </c>
      <c r="X486" s="20">
        <f>产品服务物料清单!I486</f>
        <v>0</v>
      </c>
      <c r="Y486" s="20">
        <f>产品服务物料清单!AQ486</f>
        <v>0</v>
      </c>
      <c r="Z486" s="20">
        <f>产品服务物料清单!K486</f>
        <v>0</v>
      </c>
      <c r="AA486" s="24">
        <f>产品服务物料清单!Q486</f>
        <v>0</v>
      </c>
      <c r="AB486" s="83">
        <f>产品服务物料清单!R486</f>
        <v>0</v>
      </c>
      <c r="AC486" s="123">
        <f>产品服务物料清单!S486</f>
        <v>0</v>
      </c>
    </row>
    <row r="487" spans="1:29" ht="14.1" customHeight="1" x14ac:dyDescent="0.3">
      <c r="A487" s="83">
        <f>产品服务物料清单!J487</f>
        <v>0</v>
      </c>
      <c r="B487" s="83">
        <f>产品服务物料清单!L487</f>
        <v>0</v>
      </c>
      <c r="C487" s="83">
        <f>产品服务物料清单!M487</f>
        <v>0</v>
      </c>
      <c r="D487" s="83">
        <f>产品服务物料清单!N487</f>
        <v>0</v>
      </c>
      <c r="E487" s="123">
        <f>产品服务物料清单!O487</f>
        <v>0</v>
      </c>
      <c r="F487" s="83">
        <f>产品服务物料清单!P487</f>
        <v>0</v>
      </c>
      <c r="G487" s="83">
        <f>产品服务物料清单!U487</f>
        <v>0</v>
      </c>
      <c r="H487" s="123">
        <f>产品服务物料清单!V487</f>
        <v>0</v>
      </c>
      <c r="I487" s="83">
        <f>产品服务物料清单!X487</f>
        <v>0</v>
      </c>
      <c r="J487" s="83">
        <f>产品服务物料清单!Y487</f>
        <v>0</v>
      </c>
      <c r="K487" s="83">
        <f>产品服务物料清单!Z487</f>
        <v>0</v>
      </c>
      <c r="L487" s="83">
        <f>产品服务物料清单!AA487</f>
        <v>0</v>
      </c>
      <c r="M487" s="24">
        <f>产品服务物料清单!AB487</f>
        <v>0</v>
      </c>
      <c r="N487" s="83">
        <f>产品服务物料清单!AC487</f>
        <v>0</v>
      </c>
      <c r="O487" s="83">
        <f>产品服务物料清单!AD487</f>
        <v>0</v>
      </c>
      <c r="P487" s="83">
        <f>产品服务物料清单!AE487</f>
        <v>0</v>
      </c>
      <c r="Q487" s="20">
        <f>产品服务物料清单!B487</f>
        <v>0</v>
      </c>
      <c r="R487" s="20">
        <f>产品服务物料清单!A487</f>
        <v>0</v>
      </c>
      <c r="S487" s="20">
        <f>产品服务物料清单!C487</f>
        <v>0</v>
      </c>
      <c r="T487" s="21">
        <f>产品服务物料清单!F487</f>
        <v>0</v>
      </c>
      <c r="U487" s="20">
        <f>产品服务物料清单!E487</f>
        <v>0</v>
      </c>
      <c r="V487" s="22">
        <f>产品服务物料清单!H487</f>
        <v>0</v>
      </c>
      <c r="W487" s="20">
        <f>产品服务物料清单!G487</f>
        <v>0</v>
      </c>
      <c r="X487" s="20">
        <f>产品服务物料清单!I487</f>
        <v>0</v>
      </c>
      <c r="Y487" s="20">
        <f>产品服务物料清单!AQ487</f>
        <v>0</v>
      </c>
      <c r="Z487" s="20">
        <f>产品服务物料清单!K487</f>
        <v>0</v>
      </c>
      <c r="AA487" s="24">
        <f>产品服务物料清单!Q487</f>
        <v>0</v>
      </c>
      <c r="AB487" s="83">
        <f>产品服务物料清单!R487</f>
        <v>0</v>
      </c>
      <c r="AC487" s="123">
        <f>产品服务物料清单!S487</f>
        <v>0</v>
      </c>
    </row>
    <row r="488" spans="1:29" ht="14.1" customHeight="1" x14ac:dyDescent="0.3">
      <c r="A488" s="83">
        <f>产品服务物料清单!J488</f>
        <v>0</v>
      </c>
      <c r="B488" s="83">
        <f>产品服务物料清单!L488</f>
        <v>0</v>
      </c>
      <c r="C488" s="83">
        <f>产品服务物料清单!M488</f>
        <v>0</v>
      </c>
      <c r="D488" s="83">
        <f>产品服务物料清单!N488</f>
        <v>0</v>
      </c>
      <c r="E488" s="123">
        <f>产品服务物料清单!O488</f>
        <v>0</v>
      </c>
      <c r="F488" s="83">
        <f>产品服务物料清单!P488</f>
        <v>0</v>
      </c>
      <c r="G488" s="83">
        <f>产品服务物料清单!U488</f>
        <v>0</v>
      </c>
      <c r="H488" s="123">
        <f>产品服务物料清单!V488</f>
        <v>0</v>
      </c>
      <c r="I488" s="83">
        <f>产品服务物料清单!X488</f>
        <v>0</v>
      </c>
      <c r="J488" s="83">
        <f>产品服务物料清单!Y488</f>
        <v>0</v>
      </c>
      <c r="K488" s="83">
        <f>产品服务物料清单!Z488</f>
        <v>0</v>
      </c>
      <c r="L488" s="83">
        <f>产品服务物料清单!AA488</f>
        <v>0</v>
      </c>
      <c r="M488" s="24">
        <f>产品服务物料清单!AB488</f>
        <v>0</v>
      </c>
      <c r="N488" s="83">
        <f>产品服务物料清单!AC488</f>
        <v>0</v>
      </c>
      <c r="O488" s="83">
        <f>产品服务物料清单!AD488</f>
        <v>0</v>
      </c>
      <c r="P488" s="83">
        <f>产品服务物料清单!AE488</f>
        <v>0</v>
      </c>
      <c r="Q488" s="20">
        <f>产品服务物料清单!B488</f>
        <v>0</v>
      </c>
      <c r="R488" s="20">
        <f>产品服务物料清单!A488</f>
        <v>0</v>
      </c>
      <c r="S488" s="20">
        <f>产品服务物料清单!C488</f>
        <v>0</v>
      </c>
      <c r="T488" s="21">
        <f>产品服务物料清单!F488</f>
        <v>0</v>
      </c>
      <c r="U488" s="20">
        <f>产品服务物料清单!E488</f>
        <v>0</v>
      </c>
      <c r="V488" s="22">
        <f>产品服务物料清单!H488</f>
        <v>0</v>
      </c>
      <c r="W488" s="20">
        <f>产品服务物料清单!G488</f>
        <v>0</v>
      </c>
      <c r="X488" s="20">
        <f>产品服务物料清单!I488</f>
        <v>0</v>
      </c>
      <c r="Y488" s="20">
        <f>产品服务物料清单!AQ488</f>
        <v>0</v>
      </c>
      <c r="Z488" s="20">
        <f>产品服务物料清单!K488</f>
        <v>0</v>
      </c>
      <c r="AA488" s="24">
        <f>产品服务物料清单!Q488</f>
        <v>0</v>
      </c>
      <c r="AB488" s="83">
        <f>产品服务物料清单!R488</f>
        <v>0</v>
      </c>
      <c r="AC488" s="123">
        <f>产品服务物料清单!S488</f>
        <v>0</v>
      </c>
    </row>
    <row r="489" spans="1:29" ht="14.1" customHeight="1" x14ac:dyDescent="0.3">
      <c r="A489" s="83">
        <f>产品服务物料清单!J489</f>
        <v>0</v>
      </c>
      <c r="B489" s="83">
        <f>产品服务物料清单!L489</f>
        <v>0</v>
      </c>
      <c r="C489" s="83">
        <f>产品服务物料清单!M489</f>
        <v>0</v>
      </c>
      <c r="D489" s="83">
        <f>产品服务物料清单!N489</f>
        <v>0</v>
      </c>
      <c r="E489" s="123">
        <f>产品服务物料清单!O489</f>
        <v>0</v>
      </c>
      <c r="F489" s="83">
        <f>产品服务物料清单!P489</f>
        <v>0</v>
      </c>
      <c r="G489" s="83">
        <f>产品服务物料清单!U489</f>
        <v>0</v>
      </c>
      <c r="H489" s="123">
        <f>产品服务物料清单!V489</f>
        <v>0</v>
      </c>
      <c r="I489" s="83">
        <f>产品服务物料清单!X489</f>
        <v>0</v>
      </c>
      <c r="J489" s="83">
        <f>产品服务物料清单!Y489</f>
        <v>0</v>
      </c>
      <c r="K489" s="83">
        <f>产品服务物料清单!Z489</f>
        <v>0</v>
      </c>
      <c r="L489" s="83">
        <f>产品服务物料清单!AA489</f>
        <v>0</v>
      </c>
      <c r="M489" s="24">
        <f>产品服务物料清单!AB489</f>
        <v>0</v>
      </c>
      <c r="N489" s="83">
        <f>产品服务物料清单!AC489</f>
        <v>0</v>
      </c>
      <c r="O489" s="83">
        <f>产品服务物料清单!AD489</f>
        <v>0</v>
      </c>
      <c r="P489" s="83">
        <f>产品服务物料清单!AE489</f>
        <v>0</v>
      </c>
      <c r="Q489" s="20">
        <f>产品服务物料清单!B489</f>
        <v>0</v>
      </c>
      <c r="R489" s="20">
        <f>产品服务物料清单!A489</f>
        <v>0</v>
      </c>
      <c r="S489" s="20">
        <f>产品服务物料清单!C489</f>
        <v>0</v>
      </c>
      <c r="T489" s="21">
        <f>产品服务物料清单!F489</f>
        <v>0</v>
      </c>
      <c r="U489" s="20">
        <f>产品服务物料清单!E489</f>
        <v>0</v>
      </c>
      <c r="V489" s="22">
        <f>产品服务物料清单!H489</f>
        <v>0</v>
      </c>
      <c r="W489" s="20">
        <f>产品服务物料清单!G489</f>
        <v>0</v>
      </c>
      <c r="X489" s="20">
        <f>产品服务物料清单!I489</f>
        <v>0</v>
      </c>
      <c r="Y489" s="20">
        <f>产品服务物料清单!AQ489</f>
        <v>0</v>
      </c>
      <c r="Z489" s="20">
        <f>产品服务物料清单!K489</f>
        <v>0</v>
      </c>
      <c r="AA489" s="24">
        <f>产品服务物料清单!Q489</f>
        <v>0</v>
      </c>
      <c r="AB489" s="83">
        <f>产品服务物料清单!R489</f>
        <v>0</v>
      </c>
      <c r="AC489" s="123">
        <f>产品服务物料清单!S489</f>
        <v>0</v>
      </c>
    </row>
    <row r="490" spans="1:29" ht="14.1" customHeight="1" x14ac:dyDescent="0.3">
      <c r="A490" s="83">
        <f>产品服务物料清单!J490</f>
        <v>0</v>
      </c>
      <c r="B490" s="83">
        <f>产品服务物料清单!L490</f>
        <v>0</v>
      </c>
      <c r="C490" s="83">
        <f>产品服务物料清单!M490</f>
        <v>0</v>
      </c>
      <c r="D490" s="83">
        <f>产品服务物料清单!N490</f>
        <v>0</v>
      </c>
      <c r="E490" s="123">
        <f>产品服务物料清单!O490</f>
        <v>0</v>
      </c>
      <c r="F490" s="83">
        <f>产品服务物料清单!P490</f>
        <v>0</v>
      </c>
      <c r="G490" s="83">
        <f>产品服务物料清单!U490</f>
        <v>0</v>
      </c>
      <c r="H490" s="123">
        <f>产品服务物料清单!V490</f>
        <v>0</v>
      </c>
      <c r="I490" s="83">
        <f>产品服务物料清单!X490</f>
        <v>0</v>
      </c>
      <c r="J490" s="83">
        <f>产品服务物料清单!Y490</f>
        <v>0</v>
      </c>
      <c r="K490" s="83">
        <f>产品服务物料清单!Z490</f>
        <v>0</v>
      </c>
      <c r="L490" s="83">
        <f>产品服务物料清单!AA490</f>
        <v>0</v>
      </c>
      <c r="M490" s="24">
        <f>产品服务物料清单!AB490</f>
        <v>0</v>
      </c>
      <c r="N490" s="83">
        <f>产品服务物料清单!AC490</f>
        <v>0</v>
      </c>
      <c r="O490" s="83">
        <f>产品服务物料清单!AD490</f>
        <v>0</v>
      </c>
      <c r="P490" s="83">
        <f>产品服务物料清单!AE490</f>
        <v>0</v>
      </c>
      <c r="Q490" s="20">
        <f>产品服务物料清单!B490</f>
        <v>0</v>
      </c>
      <c r="R490" s="20">
        <f>产品服务物料清单!A490</f>
        <v>0</v>
      </c>
      <c r="S490" s="20">
        <f>产品服务物料清单!C490</f>
        <v>0</v>
      </c>
      <c r="T490" s="21">
        <f>产品服务物料清单!F490</f>
        <v>0</v>
      </c>
      <c r="U490" s="20">
        <f>产品服务物料清单!E490</f>
        <v>0</v>
      </c>
      <c r="V490" s="22">
        <f>产品服务物料清单!H490</f>
        <v>0</v>
      </c>
      <c r="W490" s="20">
        <f>产品服务物料清单!G490</f>
        <v>0</v>
      </c>
      <c r="X490" s="20">
        <f>产品服务物料清单!I490</f>
        <v>0</v>
      </c>
      <c r="Y490" s="20">
        <f>产品服务物料清单!AQ490</f>
        <v>0</v>
      </c>
      <c r="Z490" s="20">
        <f>产品服务物料清单!K490</f>
        <v>0</v>
      </c>
      <c r="AA490" s="24">
        <f>产品服务物料清单!Q490</f>
        <v>0</v>
      </c>
      <c r="AB490" s="83">
        <f>产品服务物料清单!R490</f>
        <v>0</v>
      </c>
      <c r="AC490" s="123">
        <f>产品服务物料清单!S490</f>
        <v>0</v>
      </c>
    </row>
    <row r="491" spans="1:29" ht="14.1" customHeight="1" x14ac:dyDescent="0.3">
      <c r="A491" s="83">
        <f>产品服务物料清单!J491</f>
        <v>0</v>
      </c>
      <c r="B491" s="83">
        <f>产品服务物料清单!L491</f>
        <v>0</v>
      </c>
      <c r="C491" s="83">
        <f>产品服务物料清单!M491</f>
        <v>0</v>
      </c>
      <c r="D491" s="83">
        <f>产品服务物料清单!N491</f>
        <v>0</v>
      </c>
      <c r="E491" s="123">
        <f>产品服务物料清单!O491</f>
        <v>0</v>
      </c>
      <c r="F491" s="83">
        <f>产品服务物料清单!P491</f>
        <v>0</v>
      </c>
      <c r="G491" s="83">
        <f>产品服务物料清单!U491</f>
        <v>0</v>
      </c>
      <c r="H491" s="123">
        <f>产品服务物料清单!V491</f>
        <v>0</v>
      </c>
      <c r="I491" s="83">
        <f>产品服务物料清单!X491</f>
        <v>0</v>
      </c>
      <c r="J491" s="83">
        <f>产品服务物料清单!Y491</f>
        <v>0</v>
      </c>
      <c r="K491" s="83">
        <f>产品服务物料清单!Z491</f>
        <v>0</v>
      </c>
      <c r="L491" s="83">
        <f>产品服务物料清单!AA491</f>
        <v>0</v>
      </c>
      <c r="M491" s="24">
        <f>产品服务物料清单!AB491</f>
        <v>0</v>
      </c>
      <c r="N491" s="83">
        <f>产品服务物料清单!AC491</f>
        <v>0</v>
      </c>
      <c r="O491" s="83">
        <f>产品服务物料清单!AD491</f>
        <v>0</v>
      </c>
      <c r="P491" s="83">
        <f>产品服务物料清单!AE491</f>
        <v>0</v>
      </c>
      <c r="Q491" s="20">
        <f>产品服务物料清单!B491</f>
        <v>0</v>
      </c>
      <c r="R491" s="20">
        <f>产品服务物料清单!A491</f>
        <v>0</v>
      </c>
      <c r="S491" s="20">
        <f>产品服务物料清单!C491</f>
        <v>0</v>
      </c>
      <c r="T491" s="21">
        <f>产品服务物料清单!F491</f>
        <v>0</v>
      </c>
      <c r="U491" s="20">
        <f>产品服务物料清单!E491</f>
        <v>0</v>
      </c>
      <c r="V491" s="22">
        <f>产品服务物料清单!H491</f>
        <v>0</v>
      </c>
      <c r="W491" s="20">
        <f>产品服务物料清单!G491</f>
        <v>0</v>
      </c>
      <c r="X491" s="20">
        <f>产品服务物料清单!I491</f>
        <v>0</v>
      </c>
      <c r="Y491" s="20">
        <f>产品服务物料清单!AQ491</f>
        <v>0</v>
      </c>
      <c r="Z491" s="20">
        <f>产品服务物料清单!K491</f>
        <v>0</v>
      </c>
      <c r="AA491" s="24">
        <f>产品服务物料清单!Q491</f>
        <v>0</v>
      </c>
      <c r="AB491" s="83">
        <f>产品服务物料清单!R491</f>
        <v>0</v>
      </c>
      <c r="AC491" s="123">
        <f>产品服务物料清单!S491</f>
        <v>0</v>
      </c>
    </row>
    <row r="492" spans="1:29" ht="14.1" customHeight="1" x14ac:dyDescent="0.3">
      <c r="A492" s="83">
        <f>产品服务物料清单!J492</f>
        <v>0</v>
      </c>
      <c r="B492" s="83">
        <f>产品服务物料清单!L492</f>
        <v>0</v>
      </c>
      <c r="C492" s="83">
        <f>产品服务物料清单!M492</f>
        <v>0</v>
      </c>
      <c r="D492" s="83">
        <f>产品服务物料清单!N492</f>
        <v>0</v>
      </c>
      <c r="E492" s="123">
        <f>产品服务物料清单!O492</f>
        <v>0</v>
      </c>
      <c r="F492" s="83">
        <f>产品服务物料清单!P492</f>
        <v>0</v>
      </c>
      <c r="G492" s="83">
        <f>产品服务物料清单!U492</f>
        <v>0</v>
      </c>
      <c r="H492" s="123">
        <f>产品服务物料清单!V492</f>
        <v>0</v>
      </c>
      <c r="I492" s="83">
        <f>产品服务物料清单!X492</f>
        <v>0</v>
      </c>
      <c r="J492" s="83">
        <f>产品服务物料清单!Y492</f>
        <v>0</v>
      </c>
      <c r="K492" s="83">
        <f>产品服务物料清单!Z492</f>
        <v>0</v>
      </c>
      <c r="L492" s="83">
        <f>产品服务物料清单!AA492</f>
        <v>0</v>
      </c>
      <c r="M492" s="24">
        <f>产品服务物料清单!AB492</f>
        <v>0</v>
      </c>
      <c r="N492" s="83">
        <f>产品服务物料清单!AC492</f>
        <v>0</v>
      </c>
      <c r="O492" s="83">
        <f>产品服务物料清单!AD492</f>
        <v>0</v>
      </c>
      <c r="P492" s="83">
        <f>产品服务物料清单!AE492</f>
        <v>0</v>
      </c>
      <c r="Q492" s="20">
        <f>产品服务物料清单!B492</f>
        <v>0</v>
      </c>
      <c r="R492" s="20">
        <f>产品服务物料清单!A492</f>
        <v>0</v>
      </c>
      <c r="S492" s="20">
        <f>产品服务物料清单!C492</f>
        <v>0</v>
      </c>
      <c r="T492" s="21">
        <f>产品服务物料清单!F492</f>
        <v>0</v>
      </c>
      <c r="U492" s="20">
        <f>产品服务物料清单!E492</f>
        <v>0</v>
      </c>
      <c r="V492" s="22">
        <f>产品服务物料清单!H492</f>
        <v>0</v>
      </c>
      <c r="W492" s="20">
        <f>产品服务物料清单!G492</f>
        <v>0</v>
      </c>
      <c r="X492" s="20">
        <f>产品服务物料清单!I492</f>
        <v>0</v>
      </c>
      <c r="Y492" s="20">
        <f>产品服务物料清单!AQ492</f>
        <v>0</v>
      </c>
      <c r="Z492" s="20">
        <f>产品服务物料清单!K492</f>
        <v>0</v>
      </c>
      <c r="AA492" s="24">
        <f>产品服务物料清单!Q492</f>
        <v>0</v>
      </c>
      <c r="AB492" s="83">
        <f>产品服务物料清单!R492</f>
        <v>0</v>
      </c>
      <c r="AC492" s="123">
        <f>产品服务物料清单!S492</f>
        <v>0</v>
      </c>
    </row>
    <row r="493" spans="1:29" ht="14.1" customHeight="1" x14ac:dyDescent="0.3">
      <c r="A493" s="83">
        <f>产品服务物料清单!J493</f>
        <v>0</v>
      </c>
      <c r="B493" s="83">
        <f>产品服务物料清单!L493</f>
        <v>0</v>
      </c>
      <c r="C493" s="83">
        <f>产品服务物料清单!M493</f>
        <v>0</v>
      </c>
      <c r="D493" s="83">
        <f>产品服务物料清单!N493</f>
        <v>0</v>
      </c>
      <c r="E493" s="123">
        <f>产品服务物料清单!O493</f>
        <v>0</v>
      </c>
      <c r="F493" s="83">
        <f>产品服务物料清单!P493</f>
        <v>0</v>
      </c>
      <c r="G493" s="83">
        <f>产品服务物料清单!U493</f>
        <v>0</v>
      </c>
      <c r="H493" s="123">
        <f>产品服务物料清单!V493</f>
        <v>0</v>
      </c>
      <c r="I493" s="83">
        <f>产品服务物料清单!X493</f>
        <v>0</v>
      </c>
      <c r="J493" s="83">
        <f>产品服务物料清单!Y493</f>
        <v>0</v>
      </c>
      <c r="K493" s="83">
        <f>产品服务物料清单!Z493</f>
        <v>0</v>
      </c>
      <c r="L493" s="83">
        <f>产品服务物料清单!AA493</f>
        <v>0</v>
      </c>
      <c r="M493" s="24">
        <f>产品服务物料清单!AB493</f>
        <v>0</v>
      </c>
      <c r="N493" s="83">
        <f>产品服务物料清单!AC493</f>
        <v>0</v>
      </c>
      <c r="O493" s="83">
        <f>产品服务物料清单!AD493</f>
        <v>0</v>
      </c>
      <c r="P493" s="83">
        <f>产品服务物料清单!AE493</f>
        <v>0</v>
      </c>
      <c r="Q493" s="20">
        <f>产品服务物料清单!B493</f>
        <v>0</v>
      </c>
      <c r="R493" s="20">
        <f>产品服务物料清单!A493</f>
        <v>0</v>
      </c>
      <c r="S493" s="20">
        <f>产品服务物料清单!C493</f>
        <v>0</v>
      </c>
      <c r="T493" s="21">
        <f>产品服务物料清单!F493</f>
        <v>0</v>
      </c>
      <c r="U493" s="20">
        <f>产品服务物料清单!E493</f>
        <v>0</v>
      </c>
      <c r="V493" s="22">
        <f>产品服务物料清单!H493</f>
        <v>0</v>
      </c>
      <c r="W493" s="20">
        <f>产品服务物料清单!G493</f>
        <v>0</v>
      </c>
      <c r="X493" s="20">
        <f>产品服务物料清单!I493</f>
        <v>0</v>
      </c>
      <c r="Y493" s="20">
        <f>产品服务物料清单!AQ493</f>
        <v>0</v>
      </c>
      <c r="Z493" s="20">
        <f>产品服务物料清单!K493</f>
        <v>0</v>
      </c>
      <c r="AA493" s="24">
        <f>产品服务物料清单!Q493</f>
        <v>0</v>
      </c>
      <c r="AB493" s="83">
        <f>产品服务物料清单!R493</f>
        <v>0</v>
      </c>
      <c r="AC493" s="123">
        <f>产品服务物料清单!S493</f>
        <v>0</v>
      </c>
    </row>
    <row r="494" spans="1:29" ht="14.1" customHeight="1" x14ac:dyDescent="0.3">
      <c r="A494" s="83">
        <f>产品服务物料清单!J494</f>
        <v>0</v>
      </c>
      <c r="B494" s="83">
        <f>产品服务物料清单!L494</f>
        <v>0</v>
      </c>
      <c r="C494" s="83">
        <f>产品服务物料清单!M494</f>
        <v>0</v>
      </c>
      <c r="D494" s="83">
        <f>产品服务物料清单!N494</f>
        <v>0</v>
      </c>
      <c r="E494" s="123">
        <f>产品服务物料清单!O494</f>
        <v>0</v>
      </c>
      <c r="F494" s="83">
        <f>产品服务物料清单!P494</f>
        <v>0</v>
      </c>
      <c r="G494" s="83">
        <f>产品服务物料清单!U494</f>
        <v>0</v>
      </c>
      <c r="H494" s="123">
        <f>产品服务物料清单!V494</f>
        <v>0</v>
      </c>
      <c r="I494" s="83">
        <f>产品服务物料清单!X494</f>
        <v>0</v>
      </c>
      <c r="J494" s="83">
        <f>产品服务物料清单!Y494</f>
        <v>0</v>
      </c>
      <c r="K494" s="83">
        <f>产品服务物料清单!Z494</f>
        <v>0</v>
      </c>
      <c r="L494" s="83">
        <f>产品服务物料清单!AA494</f>
        <v>0</v>
      </c>
      <c r="M494" s="24">
        <f>产品服务物料清单!AB494</f>
        <v>0</v>
      </c>
      <c r="N494" s="83">
        <f>产品服务物料清单!AC494</f>
        <v>0</v>
      </c>
      <c r="O494" s="83">
        <f>产品服务物料清单!AD494</f>
        <v>0</v>
      </c>
      <c r="P494" s="83">
        <f>产品服务物料清单!AE494</f>
        <v>0</v>
      </c>
      <c r="Q494" s="20">
        <f>产品服务物料清单!B494</f>
        <v>0</v>
      </c>
      <c r="R494" s="20">
        <f>产品服务物料清单!A494</f>
        <v>0</v>
      </c>
      <c r="S494" s="20">
        <f>产品服务物料清单!C494</f>
        <v>0</v>
      </c>
      <c r="T494" s="21">
        <f>产品服务物料清单!F494</f>
        <v>0</v>
      </c>
      <c r="U494" s="20">
        <f>产品服务物料清单!E494</f>
        <v>0</v>
      </c>
      <c r="V494" s="22">
        <f>产品服务物料清单!H494</f>
        <v>0</v>
      </c>
      <c r="W494" s="20">
        <f>产品服务物料清单!G494</f>
        <v>0</v>
      </c>
      <c r="X494" s="20">
        <f>产品服务物料清单!I494</f>
        <v>0</v>
      </c>
      <c r="Y494" s="20">
        <f>产品服务物料清单!AQ494</f>
        <v>0</v>
      </c>
      <c r="Z494" s="20">
        <f>产品服务物料清单!K494</f>
        <v>0</v>
      </c>
      <c r="AA494" s="24">
        <f>产品服务物料清单!Q494</f>
        <v>0</v>
      </c>
      <c r="AB494" s="83">
        <f>产品服务物料清单!R494</f>
        <v>0</v>
      </c>
      <c r="AC494" s="123">
        <f>产品服务物料清单!S494</f>
        <v>0</v>
      </c>
    </row>
    <row r="495" spans="1:29" ht="14.1" customHeight="1" x14ac:dyDescent="0.3">
      <c r="A495" s="83">
        <f>产品服务物料清单!J495</f>
        <v>0</v>
      </c>
      <c r="B495" s="83">
        <f>产品服务物料清单!L495</f>
        <v>0</v>
      </c>
      <c r="C495" s="83">
        <f>产品服务物料清单!M495</f>
        <v>0</v>
      </c>
      <c r="D495" s="83">
        <f>产品服务物料清单!N495</f>
        <v>0</v>
      </c>
      <c r="E495" s="123">
        <f>产品服务物料清单!O495</f>
        <v>0</v>
      </c>
      <c r="F495" s="83">
        <f>产品服务物料清单!P495</f>
        <v>0</v>
      </c>
      <c r="G495" s="83">
        <f>产品服务物料清单!U495</f>
        <v>0</v>
      </c>
      <c r="H495" s="123">
        <f>产品服务物料清单!V495</f>
        <v>0</v>
      </c>
      <c r="I495" s="83">
        <f>产品服务物料清单!X495</f>
        <v>0</v>
      </c>
      <c r="J495" s="83">
        <f>产品服务物料清单!Y495</f>
        <v>0</v>
      </c>
      <c r="K495" s="83">
        <f>产品服务物料清单!Z495</f>
        <v>0</v>
      </c>
      <c r="L495" s="83">
        <f>产品服务物料清单!AA495</f>
        <v>0</v>
      </c>
      <c r="M495" s="24">
        <f>产品服务物料清单!AB495</f>
        <v>0</v>
      </c>
      <c r="N495" s="83">
        <f>产品服务物料清单!AC495</f>
        <v>0</v>
      </c>
      <c r="O495" s="83">
        <f>产品服务物料清单!AD495</f>
        <v>0</v>
      </c>
      <c r="P495" s="83">
        <f>产品服务物料清单!AE495</f>
        <v>0</v>
      </c>
      <c r="Q495" s="20">
        <f>产品服务物料清单!B495</f>
        <v>0</v>
      </c>
      <c r="R495" s="20">
        <f>产品服务物料清单!A495</f>
        <v>0</v>
      </c>
      <c r="S495" s="20">
        <f>产品服务物料清单!C495</f>
        <v>0</v>
      </c>
      <c r="T495" s="21">
        <f>产品服务物料清单!F495</f>
        <v>0</v>
      </c>
      <c r="U495" s="20">
        <f>产品服务物料清单!E495</f>
        <v>0</v>
      </c>
      <c r="V495" s="22">
        <f>产品服务物料清单!H495</f>
        <v>0</v>
      </c>
      <c r="W495" s="20">
        <f>产品服务物料清单!G495</f>
        <v>0</v>
      </c>
      <c r="X495" s="20">
        <f>产品服务物料清单!I495</f>
        <v>0</v>
      </c>
      <c r="Y495" s="20">
        <f>产品服务物料清单!AQ495</f>
        <v>0</v>
      </c>
      <c r="Z495" s="20">
        <f>产品服务物料清单!K495</f>
        <v>0</v>
      </c>
      <c r="AA495" s="24">
        <f>产品服务物料清单!Q495</f>
        <v>0</v>
      </c>
      <c r="AB495" s="83">
        <f>产品服务物料清单!R495</f>
        <v>0</v>
      </c>
      <c r="AC495" s="123">
        <f>产品服务物料清单!S495</f>
        <v>0</v>
      </c>
    </row>
    <row r="496" spans="1:29" ht="14.1" customHeight="1" x14ac:dyDescent="0.3">
      <c r="A496" s="83">
        <f>产品服务物料清单!J496</f>
        <v>0</v>
      </c>
      <c r="B496" s="83">
        <f>产品服务物料清单!L496</f>
        <v>0</v>
      </c>
      <c r="C496" s="83">
        <f>产品服务物料清单!M496</f>
        <v>0</v>
      </c>
      <c r="D496" s="83">
        <f>产品服务物料清单!N496</f>
        <v>0</v>
      </c>
      <c r="E496" s="123">
        <f>产品服务物料清单!O496</f>
        <v>0</v>
      </c>
      <c r="F496" s="83">
        <f>产品服务物料清单!P496</f>
        <v>0</v>
      </c>
      <c r="G496" s="83">
        <f>产品服务物料清单!U496</f>
        <v>0</v>
      </c>
      <c r="H496" s="123">
        <f>产品服务物料清单!V496</f>
        <v>0</v>
      </c>
      <c r="I496" s="83">
        <f>产品服务物料清单!X496</f>
        <v>0</v>
      </c>
      <c r="J496" s="83">
        <f>产品服务物料清单!Y496</f>
        <v>0</v>
      </c>
      <c r="K496" s="83">
        <f>产品服务物料清单!Z496</f>
        <v>0</v>
      </c>
      <c r="L496" s="83">
        <f>产品服务物料清单!AA496</f>
        <v>0</v>
      </c>
      <c r="M496" s="24">
        <f>产品服务物料清单!AB496</f>
        <v>0</v>
      </c>
      <c r="N496" s="83">
        <f>产品服务物料清单!AC496</f>
        <v>0</v>
      </c>
      <c r="O496" s="83">
        <f>产品服务物料清单!AD496</f>
        <v>0</v>
      </c>
      <c r="P496" s="83">
        <f>产品服务物料清单!AE496</f>
        <v>0</v>
      </c>
      <c r="Q496" s="20">
        <f>产品服务物料清单!B496</f>
        <v>0</v>
      </c>
      <c r="R496" s="20">
        <f>产品服务物料清单!A496</f>
        <v>0</v>
      </c>
      <c r="S496" s="20">
        <f>产品服务物料清单!C496</f>
        <v>0</v>
      </c>
      <c r="T496" s="21">
        <f>产品服务物料清单!F496</f>
        <v>0</v>
      </c>
      <c r="U496" s="20">
        <f>产品服务物料清单!E496</f>
        <v>0</v>
      </c>
      <c r="V496" s="22">
        <f>产品服务物料清单!H496</f>
        <v>0</v>
      </c>
      <c r="W496" s="20">
        <f>产品服务物料清单!G496</f>
        <v>0</v>
      </c>
      <c r="X496" s="20">
        <f>产品服务物料清单!I496</f>
        <v>0</v>
      </c>
      <c r="Y496" s="20">
        <f>产品服务物料清单!AQ496</f>
        <v>0</v>
      </c>
      <c r="Z496" s="20">
        <f>产品服务物料清单!K496</f>
        <v>0</v>
      </c>
      <c r="AA496" s="24">
        <f>产品服务物料清单!Q496</f>
        <v>0</v>
      </c>
      <c r="AB496" s="83">
        <f>产品服务物料清单!R496</f>
        <v>0</v>
      </c>
      <c r="AC496" s="123">
        <f>产品服务物料清单!S496</f>
        <v>0</v>
      </c>
    </row>
    <row r="497" spans="1:29" ht="14.1" customHeight="1" x14ac:dyDescent="0.3">
      <c r="A497" s="83">
        <f>产品服务物料清单!J497</f>
        <v>0</v>
      </c>
      <c r="B497" s="83">
        <f>产品服务物料清单!L497</f>
        <v>0</v>
      </c>
      <c r="C497" s="83">
        <f>产品服务物料清单!M497</f>
        <v>0</v>
      </c>
      <c r="D497" s="83">
        <f>产品服务物料清单!N497</f>
        <v>0</v>
      </c>
      <c r="E497" s="123">
        <f>产品服务物料清单!O497</f>
        <v>0</v>
      </c>
      <c r="F497" s="83">
        <f>产品服务物料清单!P497</f>
        <v>0</v>
      </c>
      <c r="G497" s="83">
        <f>产品服务物料清单!U497</f>
        <v>0</v>
      </c>
      <c r="H497" s="123">
        <f>产品服务物料清单!V497</f>
        <v>0</v>
      </c>
      <c r="I497" s="83">
        <f>产品服务物料清单!X497</f>
        <v>0</v>
      </c>
      <c r="J497" s="83">
        <f>产品服务物料清单!Y497</f>
        <v>0</v>
      </c>
      <c r="K497" s="83">
        <f>产品服务物料清单!Z497</f>
        <v>0</v>
      </c>
      <c r="L497" s="83">
        <f>产品服务物料清单!AA497</f>
        <v>0</v>
      </c>
      <c r="M497" s="24">
        <f>产品服务物料清单!AB497</f>
        <v>0</v>
      </c>
      <c r="N497" s="83">
        <f>产品服务物料清单!AC497</f>
        <v>0</v>
      </c>
      <c r="O497" s="83">
        <f>产品服务物料清单!AD497</f>
        <v>0</v>
      </c>
      <c r="P497" s="83">
        <f>产品服务物料清单!AE497</f>
        <v>0</v>
      </c>
      <c r="Q497" s="20">
        <f>产品服务物料清单!B497</f>
        <v>0</v>
      </c>
      <c r="R497" s="20">
        <f>产品服务物料清单!A497</f>
        <v>0</v>
      </c>
      <c r="S497" s="20">
        <f>产品服务物料清单!C497</f>
        <v>0</v>
      </c>
      <c r="T497" s="21">
        <f>产品服务物料清单!F497</f>
        <v>0</v>
      </c>
      <c r="U497" s="20">
        <f>产品服务物料清单!E497</f>
        <v>0</v>
      </c>
      <c r="V497" s="22">
        <f>产品服务物料清单!H497</f>
        <v>0</v>
      </c>
      <c r="W497" s="20">
        <f>产品服务物料清单!G497</f>
        <v>0</v>
      </c>
      <c r="X497" s="20">
        <f>产品服务物料清单!I497</f>
        <v>0</v>
      </c>
      <c r="Y497" s="20">
        <f>产品服务物料清单!AQ497</f>
        <v>0</v>
      </c>
      <c r="Z497" s="20">
        <f>产品服务物料清单!K497</f>
        <v>0</v>
      </c>
      <c r="AA497" s="24">
        <f>产品服务物料清单!Q497</f>
        <v>0</v>
      </c>
      <c r="AB497" s="83">
        <f>产品服务物料清单!R497</f>
        <v>0</v>
      </c>
      <c r="AC497" s="123">
        <f>产品服务物料清单!S497</f>
        <v>0</v>
      </c>
    </row>
    <row r="498" spans="1:29" ht="14.1" customHeight="1" x14ac:dyDescent="0.3">
      <c r="A498" s="83">
        <f>产品服务物料清单!J498</f>
        <v>0</v>
      </c>
      <c r="B498" s="83">
        <f>产品服务物料清单!L498</f>
        <v>0</v>
      </c>
      <c r="C498" s="83">
        <f>产品服务物料清单!M498</f>
        <v>0</v>
      </c>
      <c r="D498" s="83">
        <f>产品服务物料清单!N498</f>
        <v>0</v>
      </c>
      <c r="E498" s="123">
        <f>产品服务物料清单!O498</f>
        <v>0</v>
      </c>
      <c r="F498" s="83">
        <f>产品服务物料清单!P498</f>
        <v>0</v>
      </c>
      <c r="G498" s="83">
        <f>产品服务物料清单!U498</f>
        <v>0</v>
      </c>
      <c r="H498" s="123">
        <f>产品服务物料清单!V498</f>
        <v>0</v>
      </c>
      <c r="I498" s="83">
        <f>产品服务物料清单!X498</f>
        <v>0</v>
      </c>
      <c r="J498" s="83">
        <f>产品服务物料清单!Y498</f>
        <v>0</v>
      </c>
      <c r="K498" s="83">
        <f>产品服务物料清单!Z498</f>
        <v>0</v>
      </c>
      <c r="L498" s="83">
        <f>产品服务物料清单!AA498</f>
        <v>0</v>
      </c>
      <c r="M498" s="24">
        <f>产品服务物料清单!AB498</f>
        <v>0</v>
      </c>
      <c r="N498" s="83">
        <f>产品服务物料清单!AC498</f>
        <v>0</v>
      </c>
      <c r="O498" s="83">
        <f>产品服务物料清单!AD498</f>
        <v>0</v>
      </c>
      <c r="P498" s="83">
        <f>产品服务物料清单!AE498</f>
        <v>0</v>
      </c>
      <c r="Q498" s="20">
        <f>产品服务物料清单!B498</f>
        <v>0</v>
      </c>
      <c r="R498" s="20">
        <f>产品服务物料清单!A498</f>
        <v>0</v>
      </c>
      <c r="S498" s="20">
        <f>产品服务物料清单!C498</f>
        <v>0</v>
      </c>
      <c r="T498" s="21">
        <f>产品服务物料清单!F498</f>
        <v>0</v>
      </c>
      <c r="U498" s="20">
        <f>产品服务物料清单!E498</f>
        <v>0</v>
      </c>
      <c r="V498" s="22">
        <f>产品服务物料清单!H498</f>
        <v>0</v>
      </c>
      <c r="W498" s="20">
        <f>产品服务物料清单!G498</f>
        <v>0</v>
      </c>
      <c r="X498" s="20">
        <f>产品服务物料清单!I498</f>
        <v>0</v>
      </c>
      <c r="Y498" s="20">
        <f>产品服务物料清单!AQ498</f>
        <v>0</v>
      </c>
      <c r="Z498" s="20">
        <f>产品服务物料清单!K498</f>
        <v>0</v>
      </c>
      <c r="AA498" s="24">
        <f>产品服务物料清单!Q498</f>
        <v>0</v>
      </c>
      <c r="AB498" s="83">
        <f>产品服务物料清单!R498</f>
        <v>0</v>
      </c>
      <c r="AC498" s="123">
        <f>产品服务物料清单!S498</f>
        <v>0</v>
      </c>
    </row>
    <row r="499" spans="1:29" ht="14.1" customHeight="1" x14ac:dyDescent="0.3">
      <c r="A499" s="83">
        <f>产品服务物料清单!J499</f>
        <v>0</v>
      </c>
      <c r="B499" s="83">
        <f>产品服务物料清单!L499</f>
        <v>0</v>
      </c>
      <c r="C499" s="83">
        <f>产品服务物料清单!M499</f>
        <v>0</v>
      </c>
      <c r="D499" s="83">
        <f>产品服务物料清单!N499</f>
        <v>0</v>
      </c>
      <c r="E499" s="123">
        <f>产品服务物料清单!O499</f>
        <v>0</v>
      </c>
      <c r="F499" s="83">
        <f>产品服务物料清单!P499</f>
        <v>0</v>
      </c>
      <c r="G499" s="83">
        <f>产品服务物料清单!U499</f>
        <v>0</v>
      </c>
      <c r="H499" s="123">
        <f>产品服务物料清单!V499</f>
        <v>0</v>
      </c>
      <c r="I499" s="83">
        <f>产品服务物料清单!X499</f>
        <v>0</v>
      </c>
      <c r="J499" s="83">
        <f>产品服务物料清单!Y499</f>
        <v>0</v>
      </c>
      <c r="K499" s="83">
        <f>产品服务物料清单!Z499</f>
        <v>0</v>
      </c>
      <c r="L499" s="83">
        <f>产品服务物料清单!AA499</f>
        <v>0</v>
      </c>
      <c r="M499" s="24">
        <f>产品服务物料清单!AB499</f>
        <v>0</v>
      </c>
      <c r="N499" s="83">
        <f>产品服务物料清单!AC499</f>
        <v>0</v>
      </c>
      <c r="O499" s="83">
        <f>产品服务物料清单!AD499</f>
        <v>0</v>
      </c>
      <c r="P499" s="83">
        <f>产品服务物料清单!AE499</f>
        <v>0</v>
      </c>
      <c r="Q499" s="20">
        <f>产品服务物料清单!B499</f>
        <v>0</v>
      </c>
      <c r="R499" s="20">
        <f>产品服务物料清单!A499</f>
        <v>0</v>
      </c>
      <c r="S499" s="20">
        <f>产品服务物料清单!C499</f>
        <v>0</v>
      </c>
      <c r="T499" s="21">
        <f>产品服务物料清单!F499</f>
        <v>0</v>
      </c>
      <c r="U499" s="20">
        <f>产品服务物料清单!E499</f>
        <v>0</v>
      </c>
      <c r="V499" s="22">
        <f>产品服务物料清单!H499</f>
        <v>0</v>
      </c>
      <c r="W499" s="20">
        <f>产品服务物料清单!G499</f>
        <v>0</v>
      </c>
      <c r="X499" s="20">
        <f>产品服务物料清单!I499</f>
        <v>0</v>
      </c>
      <c r="Y499" s="20">
        <f>产品服务物料清单!AQ499</f>
        <v>0</v>
      </c>
      <c r="Z499" s="20">
        <f>产品服务物料清单!K499</f>
        <v>0</v>
      </c>
      <c r="AA499" s="24">
        <f>产品服务物料清单!Q499</f>
        <v>0</v>
      </c>
      <c r="AB499" s="83">
        <f>产品服务物料清单!R499</f>
        <v>0</v>
      </c>
      <c r="AC499" s="123">
        <f>产品服务物料清单!S499</f>
        <v>0</v>
      </c>
    </row>
    <row r="500" spans="1:29" ht="14.1" customHeight="1" x14ac:dyDescent="0.3">
      <c r="A500" s="83">
        <f>产品服务物料清单!J500</f>
        <v>0</v>
      </c>
      <c r="B500" s="83">
        <f>产品服务物料清单!L500</f>
        <v>0</v>
      </c>
      <c r="C500" s="83">
        <f>产品服务物料清单!M500</f>
        <v>0</v>
      </c>
      <c r="D500" s="83">
        <f>产品服务物料清单!N500</f>
        <v>0</v>
      </c>
      <c r="E500" s="123">
        <f>产品服务物料清单!O500</f>
        <v>0</v>
      </c>
      <c r="F500" s="83">
        <f>产品服务物料清单!P500</f>
        <v>0</v>
      </c>
      <c r="G500" s="83">
        <f>产品服务物料清单!U500</f>
        <v>0</v>
      </c>
      <c r="H500" s="123">
        <f>产品服务物料清单!V500</f>
        <v>0</v>
      </c>
      <c r="I500" s="83">
        <f>产品服务物料清单!X500</f>
        <v>0</v>
      </c>
      <c r="J500" s="83">
        <f>产品服务物料清单!Y500</f>
        <v>0</v>
      </c>
      <c r="K500" s="83">
        <f>产品服务物料清单!Z500</f>
        <v>0</v>
      </c>
      <c r="L500" s="83">
        <f>产品服务物料清单!AA500</f>
        <v>0</v>
      </c>
      <c r="M500" s="24">
        <f>产品服务物料清单!AB500</f>
        <v>0</v>
      </c>
      <c r="N500" s="83">
        <f>产品服务物料清单!AC500</f>
        <v>0</v>
      </c>
      <c r="O500" s="83">
        <f>产品服务物料清单!AD500</f>
        <v>0</v>
      </c>
      <c r="P500" s="83">
        <f>产品服务物料清单!AE500</f>
        <v>0</v>
      </c>
      <c r="Q500" s="20">
        <f>产品服务物料清单!B500</f>
        <v>0</v>
      </c>
      <c r="R500" s="20">
        <f>产品服务物料清单!A500</f>
        <v>0</v>
      </c>
      <c r="S500" s="20">
        <f>产品服务物料清单!C500</f>
        <v>0</v>
      </c>
      <c r="T500" s="21">
        <f>产品服务物料清单!F500</f>
        <v>0</v>
      </c>
      <c r="U500" s="20">
        <f>产品服务物料清单!E500</f>
        <v>0</v>
      </c>
      <c r="V500" s="22">
        <f>产品服务物料清单!H500</f>
        <v>0</v>
      </c>
      <c r="W500" s="20">
        <f>产品服务物料清单!G500</f>
        <v>0</v>
      </c>
      <c r="X500" s="20">
        <f>产品服务物料清单!I500</f>
        <v>0</v>
      </c>
      <c r="Y500" s="20">
        <f>产品服务物料清单!AQ500</f>
        <v>0</v>
      </c>
      <c r="Z500" s="20">
        <f>产品服务物料清单!K500</f>
        <v>0</v>
      </c>
      <c r="AA500" s="24">
        <f>产品服务物料清单!Q500</f>
        <v>0</v>
      </c>
      <c r="AB500" s="83">
        <f>产品服务物料清单!R500</f>
        <v>0</v>
      </c>
      <c r="AC500" s="123">
        <f>产品服务物料清单!S500</f>
        <v>0</v>
      </c>
    </row>
    <row r="501" spans="1:29" ht="14.1" customHeight="1" x14ac:dyDescent="0.3">
      <c r="A501" s="83">
        <f>产品服务物料清单!J501</f>
        <v>0</v>
      </c>
      <c r="B501" s="83">
        <f>产品服务物料清单!L501</f>
        <v>0</v>
      </c>
      <c r="C501" s="83">
        <f>产品服务物料清单!M501</f>
        <v>0</v>
      </c>
      <c r="D501" s="83">
        <f>产品服务物料清单!N501</f>
        <v>0</v>
      </c>
      <c r="E501" s="123">
        <f>产品服务物料清单!O501</f>
        <v>0</v>
      </c>
      <c r="F501" s="83">
        <f>产品服务物料清单!P501</f>
        <v>0</v>
      </c>
      <c r="G501" s="83">
        <f>产品服务物料清单!U501</f>
        <v>0</v>
      </c>
      <c r="H501" s="123">
        <f>产品服务物料清单!V501</f>
        <v>0</v>
      </c>
      <c r="I501" s="83">
        <f>产品服务物料清单!X501</f>
        <v>0</v>
      </c>
      <c r="J501" s="83">
        <f>产品服务物料清单!Y501</f>
        <v>0</v>
      </c>
      <c r="K501" s="83">
        <f>产品服务物料清单!Z501</f>
        <v>0</v>
      </c>
      <c r="L501" s="83">
        <f>产品服务物料清单!AA501</f>
        <v>0</v>
      </c>
      <c r="M501" s="24">
        <f>产品服务物料清单!AB501</f>
        <v>0</v>
      </c>
      <c r="N501" s="83">
        <f>产品服务物料清单!AC501</f>
        <v>0</v>
      </c>
      <c r="O501" s="83">
        <f>产品服务物料清单!AD501</f>
        <v>0</v>
      </c>
      <c r="P501" s="83">
        <f>产品服务物料清单!AE501</f>
        <v>0</v>
      </c>
      <c r="Q501" s="20">
        <f>产品服务物料清单!B501</f>
        <v>0</v>
      </c>
      <c r="R501" s="20">
        <f>产品服务物料清单!A501</f>
        <v>0</v>
      </c>
      <c r="S501" s="20">
        <f>产品服务物料清单!C501</f>
        <v>0</v>
      </c>
      <c r="T501" s="21">
        <f>产品服务物料清单!F501</f>
        <v>0</v>
      </c>
      <c r="U501" s="20">
        <f>产品服务物料清单!E501</f>
        <v>0</v>
      </c>
      <c r="V501" s="22">
        <f>产品服务物料清单!H501</f>
        <v>0</v>
      </c>
      <c r="W501" s="20">
        <f>产品服务物料清单!G501</f>
        <v>0</v>
      </c>
      <c r="X501" s="20">
        <f>产品服务物料清单!I501</f>
        <v>0</v>
      </c>
      <c r="Y501" s="20">
        <f>产品服务物料清单!AQ501</f>
        <v>0</v>
      </c>
      <c r="Z501" s="20">
        <f>产品服务物料清单!K501</f>
        <v>0</v>
      </c>
      <c r="AA501" s="24">
        <f>产品服务物料清单!Q501</f>
        <v>0</v>
      </c>
      <c r="AB501" s="83">
        <f>产品服务物料清单!R501</f>
        <v>0</v>
      </c>
      <c r="AC501" s="123">
        <f>产品服务物料清单!S501</f>
        <v>0</v>
      </c>
    </row>
    <row r="502" spans="1:29" ht="14.1" customHeight="1" x14ac:dyDescent="0.3">
      <c r="A502" s="83">
        <f>产品服务物料清单!J502</f>
        <v>0</v>
      </c>
      <c r="B502" s="83">
        <f>产品服务物料清单!L502</f>
        <v>0</v>
      </c>
      <c r="C502" s="83">
        <f>产品服务物料清单!M502</f>
        <v>0</v>
      </c>
      <c r="D502" s="83">
        <f>产品服务物料清单!N502</f>
        <v>0</v>
      </c>
      <c r="E502" s="123">
        <f>产品服务物料清单!O502</f>
        <v>0</v>
      </c>
      <c r="F502" s="83">
        <f>产品服务物料清单!P502</f>
        <v>0</v>
      </c>
      <c r="G502" s="83">
        <f>产品服务物料清单!U502</f>
        <v>0</v>
      </c>
      <c r="H502" s="123">
        <f>产品服务物料清单!V502</f>
        <v>0</v>
      </c>
      <c r="I502" s="83">
        <f>产品服务物料清单!X502</f>
        <v>0</v>
      </c>
      <c r="J502" s="83">
        <f>产品服务物料清单!Y502</f>
        <v>0</v>
      </c>
      <c r="K502" s="83">
        <f>产品服务物料清单!Z502</f>
        <v>0</v>
      </c>
      <c r="L502" s="83">
        <f>产品服务物料清单!AA502</f>
        <v>0</v>
      </c>
      <c r="M502" s="24">
        <f>产品服务物料清单!AB502</f>
        <v>0</v>
      </c>
      <c r="N502" s="83">
        <f>产品服务物料清单!AC502</f>
        <v>0</v>
      </c>
      <c r="O502" s="83">
        <f>产品服务物料清单!AD502</f>
        <v>0</v>
      </c>
      <c r="P502" s="83">
        <f>产品服务物料清单!AE502</f>
        <v>0</v>
      </c>
      <c r="Q502" s="20">
        <f>产品服务物料清单!B502</f>
        <v>0</v>
      </c>
      <c r="R502" s="20">
        <f>产品服务物料清单!A502</f>
        <v>0</v>
      </c>
      <c r="S502" s="20">
        <f>产品服务物料清单!C502</f>
        <v>0</v>
      </c>
      <c r="T502" s="21">
        <f>产品服务物料清单!F502</f>
        <v>0</v>
      </c>
      <c r="U502" s="20">
        <f>产品服务物料清单!E502</f>
        <v>0</v>
      </c>
      <c r="V502" s="22">
        <f>产品服务物料清单!H502</f>
        <v>0</v>
      </c>
      <c r="W502" s="20">
        <f>产品服务物料清单!G502</f>
        <v>0</v>
      </c>
      <c r="X502" s="20">
        <f>产品服务物料清单!I502</f>
        <v>0</v>
      </c>
      <c r="Y502" s="20">
        <f>产品服务物料清单!AQ502</f>
        <v>0</v>
      </c>
      <c r="Z502" s="20">
        <f>产品服务物料清单!K502</f>
        <v>0</v>
      </c>
      <c r="AA502" s="24">
        <f>产品服务物料清单!Q502</f>
        <v>0</v>
      </c>
      <c r="AB502" s="83">
        <f>产品服务物料清单!R502</f>
        <v>0</v>
      </c>
      <c r="AC502" s="123">
        <f>产品服务物料清单!S502</f>
        <v>0</v>
      </c>
    </row>
    <row r="503" spans="1:29" ht="14.1" customHeight="1" x14ac:dyDescent="0.3">
      <c r="A503" s="83">
        <f>产品服务物料清单!J503</f>
        <v>0</v>
      </c>
      <c r="B503" s="83">
        <f>产品服务物料清单!L503</f>
        <v>0</v>
      </c>
      <c r="C503" s="83">
        <f>产品服务物料清单!M503</f>
        <v>0</v>
      </c>
      <c r="D503" s="83">
        <f>产品服务物料清单!N503</f>
        <v>0</v>
      </c>
      <c r="E503" s="123">
        <f>产品服务物料清单!O503</f>
        <v>0</v>
      </c>
      <c r="F503" s="83">
        <f>产品服务物料清单!P503</f>
        <v>0</v>
      </c>
      <c r="G503" s="83">
        <f>产品服务物料清单!U503</f>
        <v>0</v>
      </c>
      <c r="H503" s="123">
        <f>产品服务物料清单!V503</f>
        <v>0</v>
      </c>
      <c r="I503" s="83">
        <f>产品服务物料清单!X503</f>
        <v>0</v>
      </c>
      <c r="J503" s="83">
        <f>产品服务物料清单!Y503</f>
        <v>0</v>
      </c>
      <c r="K503" s="83">
        <f>产品服务物料清单!Z503</f>
        <v>0</v>
      </c>
      <c r="L503" s="83">
        <f>产品服务物料清单!AA503</f>
        <v>0</v>
      </c>
      <c r="M503" s="24">
        <f>产品服务物料清单!AB503</f>
        <v>0</v>
      </c>
      <c r="N503" s="83">
        <f>产品服务物料清单!AC503</f>
        <v>0</v>
      </c>
      <c r="O503" s="83">
        <f>产品服务物料清单!AD503</f>
        <v>0</v>
      </c>
      <c r="P503" s="83">
        <f>产品服务物料清单!AE503</f>
        <v>0</v>
      </c>
      <c r="Q503" s="20">
        <f>产品服务物料清单!B503</f>
        <v>0</v>
      </c>
      <c r="R503" s="20">
        <f>产品服务物料清单!A503</f>
        <v>0</v>
      </c>
      <c r="S503" s="20">
        <f>产品服务物料清单!C503</f>
        <v>0</v>
      </c>
      <c r="T503" s="21">
        <f>产品服务物料清单!F503</f>
        <v>0</v>
      </c>
      <c r="U503" s="20">
        <f>产品服务物料清单!E503</f>
        <v>0</v>
      </c>
      <c r="V503" s="22">
        <f>产品服务物料清单!H503</f>
        <v>0</v>
      </c>
      <c r="W503" s="20">
        <f>产品服务物料清单!G503</f>
        <v>0</v>
      </c>
      <c r="X503" s="20">
        <f>产品服务物料清单!I503</f>
        <v>0</v>
      </c>
      <c r="Y503" s="20">
        <f>产品服务物料清单!AQ503</f>
        <v>0</v>
      </c>
      <c r="Z503" s="20">
        <f>产品服务物料清单!K503</f>
        <v>0</v>
      </c>
      <c r="AA503" s="24">
        <f>产品服务物料清单!Q503</f>
        <v>0</v>
      </c>
      <c r="AB503" s="83">
        <f>产品服务物料清单!R503</f>
        <v>0</v>
      </c>
      <c r="AC503" s="123">
        <f>产品服务物料清单!S503</f>
        <v>0</v>
      </c>
    </row>
    <row r="504" spans="1:29" ht="14.1" customHeight="1" x14ac:dyDescent="0.3">
      <c r="A504" s="83">
        <f>产品服务物料清单!J504</f>
        <v>0</v>
      </c>
      <c r="B504" s="83">
        <f>产品服务物料清单!L504</f>
        <v>0</v>
      </c>
      <c r="C504" s="83">
        <f>产品服务物料清单!M504</f>
        <v>0</v>
      </c>
      <c r="D504" s="83">
        <f>产品服务物料清单!N504</f>
        <v>0</v>
      </c>
      <c r="E504" s="123">
        <f>产品服务物料清单!O504</f>
        <v>0</v>
      </c>
      <c r="F504" s="83">
        <f>产品服务物料清单!P504</f>
        <v>0</v>
      </c>
      <c r="G504" s="83">
        <f>产品服务物料清单!U504</f>
        <v>0</v>
      </c>
      <c r="H504" s="123">
        <f>产品服务物料清单!V504</f>
        <v>0</v>
      </c>
      <c r="I504" s="83">
        <f>产品服务物料清单!X504</f>
        <v>0</v>
      </c>
      <c r="J504" s="83">
        <f>产品服务物料清单!Y504</f>
        <v>0</v>
      </c>
      <c r="K504" s="83">
        <f>产品服务物料清单!Z504</f>
        <v>0</v>
      </c>
      <c r="L504" s="83">
        <f>产品服务物料清单!AA504</f>
        <v>0</v>
      </c>
      <c r="M504" s="24">
        <f>产品服务物料清单!AB504</f>
        <v>0</v>
      </c>
      <c r="N504" s="83">
        <f>产品服务物料清单!AC504</f>
        <v>0</v>
      </c>
      <c r="O504" s="83">
        <f>产品服务物料清单!AD504</f>
        <v>0</v>
      </c>
      <c r="P504" s="83">
        <f>产品服务物料清单!AE504</f>
        <v>0</v>
      </c>
      <c r="Q504" s="20">
        <f>产品服务物料清单!B504</f>
        <v>0</v>
      </c>
      <c r="R504" s="20">
        <f>产品服务物料清单!A504</f>
        <v>0</v>
      </c>
      <c r="S504" s="20">
        <f>产品服务物料清单!C504</f>
        <v>0</v>
      </c>
      <c r="T504" s="21">
        <f>产品服务物料清单!F504</f>
        <v>0</v>
      </c>
      <c r="U504" s="20">
        <f>产品服务物料清单!E504</f>
        <v>0</v>
      </c>
      <c r="V504" s="22">
        <f>产品服务物料清单!H504</f>
        <v>0</v>
      </c>
      <c r="W504" s="20">
        <f>产品服务物料清单!G504</f>
        <v>0</v>
      </c>
      <c r="X504" s="20">
        <f>产品服务物料清单!I504</f>
        <v>0</v>
      </c>
      <c r="Y504" s="20">
        <f>产品服务物料清单!AQ504</f>
        <v>0</v>
      </c>
      <c r="Z504" s="20">
        <f>产品服务物料清单!K504</f>
        <v>0</v>
      </c>
      <c r="AA504" s="24">
        <f>产品服务物料清单!Q504</f>
        <v>0</v>
      </c>
      <c r="AB504" s="83">
        <f>产品服务物料清单!R504</f>
        <v>0</v>
      </c>
      <c r="AC504" s="123">
        <f>产品服务物料清单!S504</f>
        <v>0</v>
      </c>
    </row>
    <row r="505" spans="1:29" ht="14.1" customHeight="1" x14ac:dyDescent="0.3">
      <c r="A505" s="83">
        <f>产品服务物料清单!J505</f>
        <v>0</v>
      </c>
      <c r="B505" s="83">
        <f>产品服务物料清单!L505</f>
        <v>0</v>
      </c>
      <c r="C505" s="83">
        <f>产品服务物料清单!M505</f>
        <v>0</v>
      </c>
      <c r="D505" s="83">
        <f>产品服务物料清单!N505</f>
        <v>0</v>
      </c>
      <c r="E505" s="123">
        <f>产品服务物料清单!O505</f>
        <v>0</v>
      </c>
      <c r="F505" s="83">
        <f>产品服务物料清单!P505</f>
        <v>0</v>
      </c>
      <c r="G505" s="83">
        <f>产品服务物料清单!U505</f>
        <v>0</v>
      </c>
      <c r="H505" s="123">
        <f>产品服务物料清单!V505</f>
        <v>0</v>
      </c>
      <c r="I505" s="83">
        <f>产品服务物料清单!X505</f>
        <v>0</v>
      </c>
      <c r="J505" s="83">
        <f>产品服务物料清单!Y505</f>
        <v>0</v>
      </c>
      <c r="K505" s="83">
        <f>产品服务物料清单!Z505</f>
        <v>0</v>
      </c>
      <c r="L505" s="83">
        <f>产品服务物料清单!AA505</f>
        <v>0</v>
      </c>
      <c r="M505" s="24">
        <f>产品服务物料清单!AB505</f>
        <v>0</v>
      </c>
      <c r="N505" s="83">
        <f>产品服务物料清单!AC505</f>
        <v>0</v>
      </c>
      <c r="O505" s="83">
        <f>产品服务物料清单!AD505</f>
        <v>0</v>
      </c>
      <c r="P505" s="83">
        <f>产品服务物料清单!AE505</f>
        <v>0</v>
      </c>
      <c r="Q505" s="20">
        <f>产品服务物料清单!B505</f>
        <v>0</v>
      </c>
      <c r="R505" s="20">
        <f>产品服务物料清单!A505</f>
        <v>0</v>
      </c>
      <c r="S505" s="20">
        <f>产品服务物料清单!C505</f>
        <v>0</v>
      </c>
      <c r="T505" s="21">
        <f>产品服务物料清单!F505</f>
        <v>0</v>
      </c>
      <c r="U505" s="20">
        <f>产品服务物料清单!E505</f>
        <v>0</v>
      </c>
      <c r="V505" s="22">
        <f>产品服务物料清单!H505</f>
        <v>0</v>
      </c>
      <c r="W505" s="20">
        <f>产品服务物料清单!G505</f>
        <v>0</v>
      </c>
      <c r="X505" s="20">
        <f>产品服务物料清单!I505</f>
        <v>0</v>
      </c>
      <c r="Y505" s="20">
        <f>产品服务物料清单!AQ505</f>
        <v>0</v>
      </c>
      <c r="Z505" s="20">
        <f>产品服务物料清单!K505</f>
        <v>0</v>
      </c>
      <c r="AA505" s="24">
        <f>产品服务物料清单!Q505</f>
        <v>0</v>
      </c>
      <c r="AB505" s="83">
        <f>产品服务物料清单!R505</f>
        <v>0</v>
      </c>
      <c r="AC505" s="123">
        <f>产品服务物料清单!S505</f>
        <v>0</v>
      </c>
    </row>
    <row r="506" spans="1:29" ht="14.1" customHeight="1" x14ac:dyDescent="0.3">
      <c r="A506" s="83">
        <f>产品服务物料清单!J506</f>
        <v>0</v>
      </c>
      <c r="B506" s="83">
        <f>产品服务物料清单!L506</f>
        <v>0</v>
      </c>
      <c r="C506" s="83">
        <f>产品服务物料清单!M506</f>
        <v>0</v>
      </c>
      <c r="D506" s="83">
        <f>产品服务物料清单!N506</f>
        <v>0</v>
      </c>
      <c r="E506" s="123">
        <f>产品服务物料清单!O506</f>
        <v>0</v>
      </c>
      <c r="F506" s="83">
        <f>产品服务物料清单!P506</f>
        <v>0</v>
      </c>
      <c r="G506" s="83">
        <f>产品服务物料清单!U506</f>
        <v>0</v>
      </c>
      <c r="H506" s="123">
        <f>产品服务物料清单!V506</f>
        <v>0</v>
      </c>
      <c r="I506" s="83">
        <f>产品服务物料清单!X506</f>
        <v>0</v>
      </c>
      <c r="J506" s="83">
        <f>产品服务物料清单!Y506</f>
        <v>0</v>
      </c>
      <c r="K506" s="83">
        <f>产品服务物料清单!Z506</f>
        <v>0</v>
      </c>
      <c r="L506" s="83">
        <f>产品服务物料清单!AA506</f>
        <v>0</v>
      </c>
      <c r="M506" s="24">
        <f>产品服务物料清单!AB506</f>
        <v>0</v>
      </c>
      <c r="N506" s="83">
        <f>产品服务物料清单!AC506</f>
        <v>0</v>
      </c>
      <c r="O506" s="83">
        <f>产品服务物料清单!AD506</f>
        <v>0</v>
      </c>
      <c r="P506" s="83">
        <f>产品服务物料清单!AE506</f>
        <v>0</v>
      </c>
      <c r="Q506" s="20">
        <f>产品服务物料清单!B506</f>
        <v>0</v>
      </c>
      <c r="R506" s="20">
        <f>产品服务物料清单!A506</f>
        <v>0</v>
      </c>
      <c r="S506" s="20">
        <f>产品服务物料清单!C506</f>
        <v>0</v>
      </c>
      <c r="T506" s="21">
        <f>产品服务物料清单!F506</f>
        <v>0</v>
      </c>
      <c r="U506" s="20">
        <f>产品服务物料清单!E506</f>
        <v>0</v>
      </c>
      <c r="V506" s="22">
        <f>产品服务物料清单!H506</f>
        <v>0</v>
      </c>
      <c r="W506" s="20">
        <f>产品服务物料清单!G506</f>
        <v>0</v>
      </c>
      <c r="X506" s="20">
        <f>产品服务物料清单!I506</f>
        <v>0</v>
      </c>
      <c r="Y506" s="20">
        <f>产品服务物料清单!AQ506</f>
        <v>0</v>
      </c>
      <c r="Z506" s="20">
        <f>产品服务物料清单!K506</f>
        <v>0</v>
      </c>
      <c r="AA506" s="24">
        <f>产品服务物料清单!Q506</f>
        <v>0</v>
      </c>
      <c r="AB506" s="83">
        <f>产品服务物料清单!R506</f>
        <v>0</v>
      </c>
      <c r="AC506" s="123">
        <f>产品服务物料清单!S506</f>
        <v>0</v>
      </c>
    </row>
    <row r="507" spans="1:29" ht="14.1" customHeight="1" x14ac:dyDescent="0.3">
      <c r="A507" s="83">
        <f>产品服务物料清单!J507</f>
        <v>0</v>
      </c>
      <c r="B507" s="83">
        <f>产品服务物料清单!L507</f>
        <v>0</v>
      </c>
      <c r="C507" s="83">
        <f>产品服务物料清单!M507</f>
        <v>0</v>
      </c>
      <c r="D507" s="83">
        <f>产品服务物料清单!N507</f>
        <v>0</v>
      </c>
      <c r="E507" s="123">
        <f>产品服务物料清单!O507</f>
        <v>0</v>
      </c>
      <c r="F507" s="83">
        <f>产品服务物料清单!P507</f>
        <v>0</v>
      </c>
      <c r="G507" s="83">
        <f>产品服务物料清单!U507</f>
        <v>0</v>
      </c>
      <c r="H507" s="123">
        <f>产品服务物料清单!V507</f>
        <v>0</v>
      </c>
      <c r="I507" s="83">
        <f>产品服务物料清单!X507</f>
        <v>0</v>
      </c>
      <c r="J507" s="83">
        <f>产品服务物料清单!Y507</f>
        <v>0</v>
      </c>
      <c r="K507" s="83">
        <f>产品服务物料清单!Z507</f>
        <v>0</v>
      </c>
      <c r="L507" s="83">
        <f>产品服务物料清单!AA507</f>
        <v>0</v>
      </c>
      <c r="M507" s="24">
        <f>产品服务物料清单!AB507</f>
        <v>0</v>
      </c>
      <c r="N507" s="83">
        <f>产品服务物料清单!AC507</f>
        <v>0</v>
      </c>
      <c r="O507" s="83">
        <f>产品服务物料清单!AD507</f>
        <v>0</v>
      </c>
      <c r="P507" s="83">
        <f>产品服务物料清单!AE507</f>
        <v>0</v>
      </c>
      <c r="Q507" s="20">
        <f>产品服务物料清单!B507</f>
        <v>0</v>
      </c>
      <c r="R507" s="20">
        <f>产品服务物料清单!A507</f>
        <v>0</v>
      </c>
      <c r="S507" s="20">
        <f>产品服务物料清单!C507</f>
        <v>0</v>
      </c>
      <c r="T507" s="21">
        <f>产品服务物料清单!F507</f>
        <v>0</v>
      </c>
      <c r="U507" s="20">
        <f>产品服务物料清单!E507</f>
        <v>0</v>
      </c>
      <c r="V507" s="22">
        <f>产品服务物料清单!H507</f>
        <v>0</v>
      </c>
      <c r="W507" s="20">
        <f>产品服务物料清单!G507</f>
        <v>0</v>
      </c>
      <c r="X507" s="20">
        <f>产品服务物料清单!I507</f>
        <v>0</v>
      </c>
      <c r="Y507" s="20">
        <f>产品服务物料清单!AQ507</f>
        <v>0</v>
      </c>
      <c r="Z507" s="20">
        <f>产品服务物料清单!K507</f>
        <v>0</v>
      </c>
      <c r="AA507" s="24">
        <f>产品服务物料清单!Q507</f>
        <v>0</v>
      </c>
      <c r="AB507" s="83">
        <f>产品服务物料清单!R507</f>
        <v>0</v>
      </c>
      <c r="AC507" s="123">
        <f>产品服务物料清单!S507</f>
        <v>0</v>
      </c>
    </row>
    <row r="508" spans="1:29" ht="14.1" customHeight="1" x14ac:dyDescent="0.3">
      <c r="A508" s="83">
        <f>产品服务物料清单!J508</f>
        <v>0</v>
      </c>
      <c r="B508" s="83">
        <f>产品服务物料清单!L508</f>
        <v>0</v>
      </c>
      <c r="C508" s="83">
        <f>产品服务物料清单!M508</f>
        <v>0</v>
      </c>
      <c r="D508" s="83">
        <f>产品服务物料清单!N508</f>
        <v>0</v>
      </c>
      <c r="E508" s="123">
        <f>产品服务物料清单!O508</f>
        <v>0</v>
      </c>
      <c r="F508" s="83">
        <f>产品服务物料清单!P508</f>
        <v>0</v>
      </c>
      <c r="G508" s="83">
        <f>产品服务物料清单!U508</f>
        <v>0</v>
      </c>
      <c r="H508" s="123">
        <f>产品服务物料清单!V508</f>
        <v>0</v>
      </c>
      <c r="I508" s="83">
        <f>产品服务物料清单!X508</f>
        <v>0</v>
      </c>
      <c r="J508" s="83">
        <f>产品服务物料清单!Y508</f>
        <v>0</v>
      </c>
      <c r="K508" s="83">
        <f>产品服务物料清单!Z508</f>
        <v>0</v>
      </c>
      <c r="L508" s="83">
        <f>产品服务物料清单!AA508</f>
        <v>0</v>
      </c>
      <c r="M508" s="24">
        <f>产品服务物料清单!AB508</f>
        <v>0</v>
      </c>
      <c r="N508" s="83">
        <f>产品服务物料清单!AC508</f>
        <v>0</v>
      </c>
      <c r="O508" s="83">
        <f>产品服务物料清单!AD508</f>
        <v>0</v>
      </c>
      <c r="P508" s="83">
        <f>产品服务物料清单!AE508</f>
        <v>0</v>
      </c>
      <c r="Q508" s="20">
        <f>产品服务物料清单!B508</f>
        <v>0</v>
      </c>
      <c r="R508" s="20">
        <f>产品服务物料清单!A508</f>
        <v>0</v>
      </c>
      <c r="S508" s="20">
        <f>产品服务物料清单!C508</f>
        <v>0</v>
      </c>
      <c r="T508" s="21">
        <f>产品服务物料清单!F508</f>
        <v>0</v>
      </c>
      <c r="U508" s="20">
        <f>产品服务物料清单!E508</f>
        <v>0</v>
      </c>
      <c r="V508" s="22">
        <f>产品服务物料清单!H508</f>
        <v>0</v>
      </c>
      <c r="W508" s="20">
        <f>产品服务物料清单!G508</f>
        <v>0</v>
      </c>
      <c r="X508" s="20">
        <f>产品服务物料清单!I508</f>
        <v>0</v>
      </c>
      <c r="Y508" s="20">
        <f>产品服务物料清单!AQ508</f>
        <v>0</v>
      </c>
      <c r="Z508" s="20">
        <f>产品服务物料清单!K508</f>
        <v>0</v>
      </c>
      <c r="AA508" s="24">
        <f>产品服务物料清单!Q508</f>
        <v>0</v>
      </c>
      <c r="AB508" s="83">
        <f>产品服务物料清单!R508</f>
        <v>0</v>
      </c>
      <c r="AC508" s="123">
        <f>产品服务物料清单!S508</f>
        <v>0</v>
      </c>
    </row>
    <row r="509" spans="1:29" ht="14.1" customHeight="1" x14ac:dyDescent="0.3">
      <c r="A509" s="83">
        <f>产品服务物料清单!J509</f>
        <v>0</v>
      </c>
      <c r="B509" s="83">
        <f>产品服务物料清单!L509</f>
        <v>0</v>
      </c>
      <c r="C509" s="83">
        <f>产品服务物料清单!M509</f>
        <v>0</v>
      </c>
      <c r="D509" s="83">
        <f>产品服务物料清单!N509</f>
        <v>0</v>
      </c>
      <c r="E509" s="123">
        <f>产品服务物料清单!O509</f>
        <v>0</v>
      </c>
      <c r="F509" s="83">
        <f>产品服务物料清单!P509</f>
        <v>0</v>
      </c>
      <c r="G509" s="83">
        <f>产品服务物料清单!U509</f>
        <v>0</v>
      </c>
      <c r="H509" s="123">
        <f>产品服务物料清单!V509</f>
        <v>0</v>
      </c>
      <c r="I509" s="83">
        <f>产品服务物料清单!X509</f>
        <v>0</v>
      </c>
      <c r="J509" s="83">
        <f>产品服务物料清单!Y509</f>
        <v>0</v>
      </c>
      <c r="K509" s="83">
        <f>产品服务物料清单!Z509</f>
        <v>0</v>
      </c>
      <c r="L509" s="83">
        <f>产品服务物料清单!AA509</f>
        <v>0</v>
      </c>
      <c r="M509" s="24">
        <f>产品服务物料清单!AB509</f>
        <v>0</v>
      </c>
      <c r="N509" s="83">
        <f>产品服务物料清单!AC509</f>
        <v>0</v>
      </c>
      <c r="O509" s="83">
        <f>产品服务物料清单!AD509</f>
        <v>0</v>
      </c>
      <c r="P509" s="83">
        <f>产品服务物料清单!AE509</f>
        <v>0</v>
      </c>
      <c r="Q509" s="20">
        <f>产品服务物料清单!B509</f>
        <v>0</v>
      </c>
      <c r="R509" s="20">
        <f>产品服务物料清单!A509</f>
        <v>0</v>
      </c>
      <c r="S509" s="20">
        <f>产品服务物料清单!C509</f>
        <v>0</v>
      </c>
      <c r="T509" s="21">
        <f>产品服务物料清单!F509</f>
        <v>0</v>
      </c>
      <c r="U509" s="20">
        <f>产品服务物料清单!E509</f>
        <v>0</v>
      </c>
      <c r="V509" s="22">
        <f>产品服务物料清单!H509</f>
        <v>0</v>
      </c>
      <c r="W509" s="20">
        <f>产品服务物料清单!G509</f>
        <v>0</v>
      </c>
      <c r="X509" s="20">
        <f>产品服务物料清单!I509</f>
        <v>0</v>
      </c>
      <c r="Y509" s="20">
        <f>产品服务物料清单!AQ509</f>
        <v>0</v>
      </c>
      <c r="Z509" s="20">
        <f>产品服务物料清单!K509</f>
        <v>0</v>
      </c>
      <c r="AA509" s="24">
        <f>产品服务物料清单!Q509</f>
        <v>0</v>
      </c>
      <c r="AB509" s="83">
        <f>产品服务物料清单!R509</f>
        <v>0</v>
      </c>
      <c r="AC509" s="123">
        <f>产品服务物料清单!S509</f>
        <v>0</v>
      </c>
    </row>
    <row r="510" spans="1:29" ht="14.1" customHeight="1" x14ac:dyDescent="0.3">
      <c r="A510" s="83">
        <f>产品服务物料清单!J510</f>
        <v>0</v>
      </c>
      <c r="B510" s="83">
        <f>产品服务物料清单!L510</f>
        <v>0</v>
      </c>
      <c r="C510" s="83">
        <f>产品服务物料清单!M510</f>
        <v>0</v>
      </c>
      <c r="D510" s="83">
        <f>产品服务物料清单!N510</f>
        <v>0</v>
      </c>
      <c r="E510" s="123">
        <f>产品服务物料清单!O510</f>
        <v>0</v>
      </c>
      <c r="F510" s="83">
        <f>产品服务物料清单!P510</f>
        <v>0</v>
      </c>
      <c r="G510" s="83">
        <f>产品服务物料清单!U510</f>
        <v>0</v>
      </c>
      <c r="H510" s="123">
        <f>产品服务物料清单!V510</f>
        <v>0</v>
      </c>
      <c r="I510" s="83">
        <f>产品服务物料清单!X510</f>
        <v>0</v>
      </c>
      <c r="J510" s="83">
        <f>产品服务物料清单!Y510</f>
        <v>0</v>
      </c>
      <c r="K510" s="83">
        <f>产品服务物料清单!Z510</f>
        <v>0</v>
      </c>
      <c r="L510" s="83">
        <f>产品服务物料清单!AA510</f>
        <v>0</v>
      </c>
      <c r="M510" s="24">
        <f>产品服务物料清单!AB510</f>
        <v>0</v>
      </c>
      <c r="N510" s="83">
        <f>产品服务物料清单!AC510</f>
        <v>0</v>
      </c>
      <c r="O510" s="83">
        <f>产品服务物料清单!AD510</f>
        <v>0</v>
      </c>
      <c r="P510" s="83">
        <f>产品服务物料清单!AE510</f>
        <v>0</v>
      </c>
      <c r="Q510" s="20">
        <f>产品服务物料清单!B510</f>
        <v>0</v>
      </c>
      <c r="R510" s="20">
        <f>产品服务物料清单!A510</f>
        <v>0</v>
      </c>
      <c r="S510" s="20">
        <f>产品服务物料清单!C510</f>
        <v>0</v>
      </c>
      <c r="T510" s="21">
        <f>产品服务物料清单!F510</f>
        <v>0</v>
      </c>
      <c r="U510" s="20">
        <f>产品服务物料清单!E510</f>
        <v>0</v>
      </c>
      <c r="V510" s="22">
        <f>产品服务物料清单!H510</f>
        <v>0</v>
      </c>
      <c r="W510" s="20">
        <f>产品服务物料清单!G510</f>
        <v>0</v>
      </c>
      <c r="X510" s="20">
        <f>产品服务物料清单!I510</f>
        <v>0</v>
      </c>
      <c r="Y510" s="20">
        <f>产品服务物料清单!AQ510</f>
        <v>0</v>
      </c>
      <c r="Z510" s="20">
        <f>产品服务物料清单!K510</f>
        <v>0</v>
      </c>
      <c r="AA510" s="24">
        <f>产品服务物料清单!Q510</f>
        <v>0</v>
      </c>
      <c r="AB510" s="83">
        <f>产品服务物料清单!R510</f>
        <v>0</v>
      </c>
      <c r="AC510" s="123">
        <f>产品服务物料清单!S510</f>
        <v>0</v>
      </c>
    </row>
    <row r="511" spans="1:29" ht="14.1" customHeight="1" x14ac:dyDescent="0.3">
      <c r="A511" s="83">
        <f>产品服务物料清单!J511</f>
        <v>0</v>
      </c>
      <c r="B511" s="83">
        <f>产品服务物料清单!L511</f>
        <v>0</v>
      </c>
      <c r="C511" s="83">
        <f>产品服务物料清单!M511</f>
        <v>0</v>
      </c>
      <c r="D511" s="83">
        <f>产品服务物料清单!N511</f>
        <v>0</v>
      </c>
      <c r="E511" s="123">
        <f>产品服务物料清单!O511</f>
        <v>0</v>
      </c>
      <c r="F511" s="83">
        <f>产品服务物料清单!P511</f>
        <v>0</v>
      </c>
      <c r="G511" s="83">
        <f>产品服务物料清单!U511</f>
        <v>0</v>
      </c>
      <c r="H511" s="123">
        <f>产品服务物料清单!V511</f>
        <v>0</v>
      </c>
      <c r="I511" s="83">
        <f>产品服务物料清单!X511</f>
        <v>0</v>
      </c>
      <c r="J511" s="83">
        <f>产品服务物料清单!Y511</f>
        <v>0</v>
      </c>
      <c r="K511" s="83">
        <f>产品服务物料清单!Z511</f>
        <v>0</v>
      </c>
      <c r="L511" s="83">
        <f>产品服务物料清单!AA511</f>
        <v>0</v>
      </c>
      <c r="M511" s="24">
        <f>产品服务物料清单!AB511</f>
        <v>0</v>
      </c>
      <c r="N511" s="83">
        <f>产品服务物料清单!AC511</f>
        <v>0</v>
      </c>
      <c r="O511" s="83">
        <f>产品服务物料清单!AD511</f>
        <v>0</v>
      </c>
      <c r="P511" s="83">
        <f>产品服务物料清单!AE511</f>
        <v>0</v>
      </c>
      <c r="Q511" s="20">
        <f>产品服务物料清单!B511</f>
        <v>0</v>
      </c>
      <c r="R511" s="20">
        <f>产品服务物料清单!A511</f>
        <v>0</v>
      </c>
      <c r="S511" s="20">
        <f>产品服务物料清单!C511</f>
        <v>0</v>
      </c>
      <c r="T511" s="21">
        <f>产品服务物料清单!F511</f>
        <v>0</v>
      </c>
      <c r="U511" s="20">
        <f>产品服务物料清单!E511</f>
        <v>0</v>
      </c>
      <c r="V511" s="22">
        <f>产品服务物料清单!H511</f>
        <v>0</v>
      </c>
      <c r="W511" s="20">
        <f>产品服务物料清单!G511</f>
        <v>0</v>
      </c>
      <c r="X511" s="20">
        <f>产品服务物料清单!I511</f>
        <v>0</v>
      </c>
      <c r="Y511" s="20">
        <f>产品服务物料清单!AQ511</f>
        <v>0</v>
      </c>
      <c r="Z511" s="20">
        <f>产品服务物料清单!K511</f>
        <v>0</v>
      </c>
      <c r="AA511" s="24">
        <f>产品服务物料清单!Q511</f>
        <v>0</v>
      </c>
      <c r="AB511" s="83">
        <f>产品服务物料清单!R511</f>
        <v>0</v>
      </c>
      <c r="AC511" s="123">
        <f>产品服务物料清单!S511</f>
        <v>0</v>
      </c>
    </row>
    <row r="512" spans="1:29" ht="14.1" customHeight="1" x14ac:dyDescent="0.3">
      <c r="A512" s="83">
        <f>产品服务物料清单!J512</f>
        <v>0</v>
      </c>
      <c r="B512" s="83">
        <f>产品服务物料清单!L512</f>
        <v>0</v>
      </c>
      <c r="C512" s="83">
        <f>产品服务物料清单!M512</f>
        <v>0</v>
      </c>
      <c r="D512" s="83">
        <f>产品服务物料清单!N512</f>
        <v>0</v>
      </c>
      <c r="E512" s="123">
        <f>产品服务物料清单!O512</f>
        <v>0</v>
      </c>
      <c r="F512" s="83">
        <f>产品服务物料清单!P512</f>
        <v>0</v>
      </c>
      <c r="G512" s="83">
        <f>产品服务物料清单!U512</f>
        <v>0</v>
      </c>
      <c r="H512" s="123">
        <f>产品服务物料清单!V512</f>
        <v>0</v>
      </c>
      <c r="I512" s="83">
        <f>产品服务物料清单!X512</f>
        <v>0</v>
      </c>
      <c r="J512" s="83">
        <f>产品服务物料清单!Y512</f>
        <v>0</v>
      </c>
      <c r="K512" s="83">
        <f>产品服务物料清单!Z512</f>
        <v>0</v>
      </c>
      <c r="L512" s="83">
        <f>产品服务物料清单!AA512</f>
        <v>0</v>
      </c>
      <c r="M512" s="24">
        <f>产品服务物料清单!AB512</f>
        <v>0</v>
      </c>
      <c r="N512" s="83">
        <f>产品服务物料清单!AC512</f>
        <v>0</v>
      </c>
      <c r="O512" s="83">
        <f>产品服务物料清单!AD512</f>
        <v>0</v>
      </c>
      <c r="P512" s="83">
        <f>产品服务物料清单!AE512</f>
        <v>0</v>
      </c>
      <c r="Q512" s="20">
        <f>产品服务物料清单!B512</f>
        <v>0</v>
      </c>
      <c r="R512" s="20">
        <f>产品服务物料清单!A512</f>
        <v>0</v>
      </c>
      <c r="S512" s="20">
        <f>产品服务物料清单!C512</f>
        <v>0</v>
      </c>
      <c r="T512" s="21">
        <f>产品服务物料清单!F512</f>
        <v>0</v>
      </c>
      <c r="U512" s="20">
        <f>产品服务物料清单!E512</f>
        <v>0</v>
      </c>
      <c r="V512" s="22">
        <f>产品服务物料清单!H512</f>
        <v>0</v>
      </c>
      <c r="W512" s="20">
        <f>产品服务物料清单!G512</f>
        <v>0</v>
      </c>
      <c r="X512" s="20">
        <f>产品服务物料清单!I512</f>
        <v>0</v>
      </c>
      <c r="Y512" s="20">
        <f>产品服务物料清单!AQ512</f>
        <v>0</v>
      </c>
      <c r="Z512" s="20">
        <f>产品服务物料清单!K512</f>
        <v>0</v>
      </c>
      <c r="AA512" s="24">
        <f>产品服务物料清单!Q512</f>
        <v>0</v>
      </c>
      <c r="AB512" s="83">
        <f>产品服务物料清单!R512</f>
        <v>0</v>
      </c>
      <c r="AC512" s="123">
        <f>产品服务物料清单!S512</f>
        <v>0</v>
      </c>
    </row>
    <row r="513" spans="1:29" ht="14.1" customHeight="1" x14ac:dyDescent="0.3">
      <c r="A513" s="83">
        <f>产品服务物料清单!J513</f>
        <v>0</v>
      </c>
      <c r="B513" s="83">
        <f>产品服务物料清单!L513</f>
        <v>0</v>
      </c>
      <c r="C513" s="83">
        <f>产品服务物料清单!M513</f>
        <v>0</v>
      </c>
      <c r="D513" s="83">
        <f>产品服务物料清单!N513</f>
        <v>0</v>
      </c>
      <c r="E513" s="123">
        <f>产品服务物料清单!O513</f>
        <v>0</v>
      </c>
      <c r="F513" s="83">
        <f>产品服务物料清单!P513</f>
        <v>0</v>
      </c>
      <c r="G513" s="83">
        <f>产品服务物料清单!U513</f>
        <v>0</v>
      </c>
      <c r="H513" s="123">
        <f>产品服务物料清单!V513</f>
        <v>0</v>
      </c>
      <c r="I513" s="83">
        <f>产品服务物料清单!X513</f>
        <v>0</v>
      </c>
      <c r="J513" s="83">
        <f>产品服务物料清单!Y513</f>
        <v>0</v>
      </c>
      <c r="K513" s="83">
        <f>产品服务物料清单!Z513</f>
        <v>0</v>
      </c>
      <c r="L513" s="83">
        <f>产品服务物料清单!AA513</f>
        <v>0</v>
      </c>
      <c r="M513" s="24">
        <f>产品服务物料清单!AB513</f>
        <v>0</v>
      </c>
      <c r="N513" s="83">
        <f>产品服务物料清单!AC513</f>
        <v>0</v>
      </c>
      <c r="O513" s="83">
        <f>产品服务物料清单!AD513</f>
        <v>0</v>
      </c>
      <c r="P513" s="83">
        <f>产品服务物料清单!AE513</f>
        <v>0</v>
      </c>
      <c r="Q513" s="20">
        <f>产品服务物料清单!B513</f>
        <v>0</v>
      </c>
      <c r="R513" s="20">
        <f>产品服务物料清单!A513</f>
        <v>0</v>
      </c>
      <c r="S513" s="20">
        <f>产品服务物料清单!C513</f>
        <v>0</v>
      </c>
      <c r="T513" s="21">
        <f>产品服务物料清单!F513</f>
        <v>0</v>
      </c>
      <c r="U513" s="20">
        <f>产品服务物料清单!E513</f>
        <v>0</v>
      </c>
      <c r="V513" s="22">
        <f>产品服务物料清单!H513</f>
        <v>0</v>
      </c>
      <c r="W513" s="20">
        <f>产品服务物料清单!G513</f>
        <v>0</v>
      </c>
      <c r="X513" s="20">
        <f>产品服务物料清单!I513</f>
        <v>0</v>
      </c>
      <c r="Y513" s="20">
        <f>产品服务物料清单!AQ513</f>
        <v>0</v>
      </c>
      <c r="Z513" s="20">
        <f>产品服务物料清单!K513</f>
        <v>0</v>
      </c>
      <c r="AA513" s="24">
        <f>产品服务物料清单!Q513</f>
        <v>0</v>
      </c>
      <c r="AB513" s="83">
        <f>产品服务物料清单!R513</f>
        <v>0</v>
      </c>
      <c r="AC513" s="123">
        <f>产品服务物料清单!S513</f>
        <v>0</v>
      </c>
    </row>
    <row r="514" spans="1:29" ht="14.1" customHeight="1" x14ac:dyDescent="0.3">
      <c r="A514" s="83">
        <f>产品服务物料清单!J514</f>
        <v>0</v>
      </c>
      <c r="B514" s="83">
        <f>产品服务物料清单!L514</f>
        <v>0</v>
      </c>
      <c r="C514" s="83">
        <f>产品服务物料清单!M514</f>
        <v>0</v>
      </c>
      <c r="D514" s="83">
        <f>产品服务物料清单!N514</f>
        <v>0</v>
      </c>
      <c r="E514" s="123">
        <f>产品服务物料清单!O514</f>
        <v>0</v>
      </c>
      <c r="F514" s="83">
        <f>产品服务物料清单!P514</f>
        <v>0</v>
      </c>
      <c r="G514" s="83">
        <f>产品服务物料清单!U514</f>
        <v>0</v>
      </c>
      <c r="H514" s="123">
        <f>产品服务物料清单!V514</f>
        <v>0</v>
      </c>
      <c r="I514" s="83">
        <f>产品服务物料清单!X514</f>
        <v>0</v>
      </c>
      <c r="J514" s="83">
        <f>产品服务物料清单!Y514</f>
        <v>0</v>
      </c>
      <c r="K514" s="83">
        <f>产品服务物料清单!Z514</f>
        <v>0</v>
      </c>
      <c r="L514" s="83">
        <f>产品服务物料清单!AA514</f>
        <v>0</v>
      </c>
      <c r="M514" s="24">
        <f>产品服务物料清单!AB514</f>
        <v>0</v>
      </c>
      <c r="N514" s="83">
        <f>产品服务物料清单!AC514</f>
        <v>0</v>
      </c>
      <c r="O514" s="83">
        <f>产品服务物料清单!AD514</f>
        <v>0</v>
      </c>
      <c r="P514" s="83">
        <f>产品服务物料清单!AE514</f>
        <v>0</v>
      </c>
      <c r="Q514" s="20">
        <f>产品服务物料清单!B514</f>
        <v>0</v>
      </c>
      <c r="R514" s="20">
        <f>产品服务物料清单!A514</f>
        <v>0</v>
      </c>
      <c r="S514" s="20">
        <f>产品服务物料清单!C514</f>
        <v>0</v>
      </c>
      <c r="T514" s="21">
        <f>产品服务物料清单!F514</f>
        <v>0</v>
      </c>
      <c r="U514" s="20">
        <f>产品服务物料清单!E514</f>
        <v>0</v>
      </c>
      <c r="V514" s="22">
        <f>产品服务物料清单!H514</f>
        <v>0</v>
      </c>
      <c r="W514" s="20">
        <f>产品服务物料清单!G514</f>
        <v>0</v>
      </c>
      <c r="X514" s="20">
        <f>产品服务物料清单!I514</f>
        <v>0</v>
      </c>
      <c r="Y514" s="20">
        <f>产品服务物料清单!AQ514</f>
        <v>0</v>
      </c>
      <c r="Z514" s="20">
        <f>产品服务物料清单!K514</f>
        <v>0</v>
      </c>
      <c r="AA514" s="24">
        <f>产品服务物料清单!Q514</f>
        <v>0</v>
      </c>
      <c r="AB514" s="83">
        <f>产品服务物料清单!R514</f>
        <v>0</v>
      </c>
      <c r="AC514" s="123">
        <f>产品服务物料清单!S514</f>
        <v>0</v>
      </c>
    </row>
    <row r="515" spans="1:29" ht="14.1" customHeight="1" x14ac:dyDescent="0.3">
      <c r="A515" s="83">
        <f>产品服务物料清单!J515</f>
        <v>0</v>
      </c>
      <c r="B515" s="83">
        <f>产品服务物料清单!L515</f>
        <v>0</v>
      </c>
      <c r="C515" s="83">
        <f>产品服务物料清单!M515</f>
        <v>0</v>
      </c>
      <c r="D515" s="83">
        <f>产品服务物料清单!N515</f>
        <v>0</v>
      </c>
      <c r="E515" s="123">
        <f>产品服务物料清单!O515</f>
        <v>0</v>
      </c>
      <c r="F515" s="83">
        <f>产品服务物料清单!P515</f>
        <v>0</v>
      </c>
      <c r="G515" s="83">
        <f>产品服务物料清单!U515</f>
        <v>0</v>
      </c>
      <c r="H515" s="123">
        <f>产品服务物料清单!V515</f>
        <v>0</v>
      </c>
      <c r="I515" s="83">
        <f>产品服务物料清单!X515</f>
        <v>0</v>
      </c>
      <c r="J515" s="83">
        <f>产品服务物料清单!Y515</f>
        <v>0</v>
      </c>
      <c r="K515" s="83">
        <f>产品服务物料清单!Z515</f>
        <v>0</v>
      </c>
      <c r="L515" s="83">
        <f>产品服务物料清单!AA515</f>
        <v>0</v>
      </c>
      <c r="M515" s="24">
        <f>产品服务物料清单!AB515</f>
        <v>0</v>
      </c>
      <c r="N515" s="83">
        <f>产品服务物料清单!AC515</f>
        <v>0</v>
      </c>
      <c r="O515" s="83">
        <f>产品服务物料清单!AD515</f>
        <v>0</v>
      </c>
      <c r="P515" s="83">
        <f>产品服务物料清单!AE515</f>
        <v>0</v>
      </c>
      <c r="Q515" s="20">
        <f>产品服务物料清单!B515</f>
        <v>0</v>
      </c>
      <c r="R515" s="20">
        <f>产品服务物料清单!A515</f>
        <v>0</v>
      </c>
      <c r="S515" s="20">
        <f>产品服务物料清单!C515</f>
        <v>0</v>
      </c>
      <c r="T515" s="21">
        <f>产品服务物料清单!F515</f>
        <v>0</v>
      </c>
      <c r="U515" s="20">
        <f>产品服务物料清单!E515</f>
        <v>0</v>
      </c>
      <c r="V515" s="22">
        <f>产品服务物料清单!H515</f>
        <v>0</v>
      </c>
      <c r="W515" s="20">
        <f>产品服务物料清单!G515</f>
        <v>0</v>
      </c>
      <c r="X515" s="20">
        <f>产品服务物料清单!I515</f>
        <v>0</v>
      </c>
      <c r="Y515" s="20">
        <f>产品服务物料清单!AQ515</f>
        <v>0</v>
      </c>
      <c r="Z515" s="20">
        <f>产品服务物料清单!K515</f>
        <v>0</v>
      </c>
      <c r="AA515" s="24">
        <f>产品服务物料清单!Q515</f>
        <v>0</v>
      </c>
      <c r="AB515" s="83">
        <f>产品服务物料清单!R515</f>
        <v>0</v>
      </c>
      <c r="AC515" s="123">
        <f>产品服务物料清单!S515</f>
        <v>0</v>
      </c>
    </row>
    <row r="516" spans="1:29" ht="14.1" customHeight="1" x14ac:dyDescent="0.3">
      <c r="A516" s="83">
        <f>产品服务物料清单!J516</f>
        <v>0</v>
      </c>
      <c r="B516" s="83">
        <f>产品服务物料清单!L516</f>
        <v>0</v>
      </c>
      <c r="C516" s="83">
        <f>产品服务物料清单!M516</f>
        <v>0</v>
      </c>
      <c r="D516" s="83">
        <f>产品服务物料清单!N516</f>
        <v>0</v>
      </c>
      <c r="E516" s="123">
        <f>产品服务物料清单!O516</f>
        <v>0</v>
      </c>
      <c r="F516" s="83">
        <f>产品服务物料清单!P516</f>
        <v>0</v>
      </c>
      <c r="G516" s="83">
        <f>产品服务物料清单!U516</f>
        <v>0</v>
      </c>
      <c r="H516" s="123">
        <f>产品服务物料清单!V516</f>
        <v>0</v>
      </c>
      <c r="I516" s="83">
        <f>产品服务物料清单!X516</f>
        <v>0</v>
      </c>
      <c r="J516" s="83">
        <f>产品服务物料清单!Y516</f>
        <v>0</v>
      </c>
      <c r="K516" s="83">
        <f>产品服务物料清单!Z516</f>
        <v>0</v>
      </c>
      <c r="L516" s="83">
        <f>产品服务物料清单!AA516</f>
        <v>0</v>
      </c>
      <c r="M516" s="24">
        <f>产品服务物料清单!AB516</f>
        <v>0</v>
      </c>
      <c r="N516" s="83">
        <f>产品服务物料清单!AC516</f>
        <v>0</v>
      </c>
      <c r="O516" s="83">
        <f>产品服务物料清单!AD516</f>
        <v>0</v>
      </c>
      <c r="P516" s="83">
        <f>产品服务物料清单!AE516</f>
        <v>0</v>
      </c>
      <c r="Q516" s="20">
        <f>产品服务物料清单!B516</f>
        <v>0</v>
      </c>
      <c r="R516" s="20">
        <f>产品服务物料清单!A516</f>
        <v>0</v>
      </c>
      <c r="S516" s="20">
        <f>产品服务物料清单!C516</f>
        <v>0</v>
      </c>
      <c r="T516" s="21">
        <f>产品服务物料清单!F516</f>
        <v>0</v>
      </c>
      <c r="U516" s="20">
        <f>产品服务物料清单!E516</f>
        <v>0</v>
      </c>
      <c r="V516" s="22">
        <f>产品服务物料清单!H516</f>
        <v>0</v>
      </c>
      <c r="W516" s="20">
        <f>产品服务物料清单!G516</f>
        <v>0</v>
      </c>
      <c r="X516" s="20">
        <f>产品服务物料清单!I516</f>
        <v>0</v>
      </c>
      <c r="Y516" s="20">
        <f>产品服务物料清单!AQ516</f>
        <v>0</v>
      </c>
      <c r="Z516" s="20">
        <f>产品服务物料清单!K516</f>
        <v>0</v>
      </c>
      <c r="AA516" s="24">
        <f>产品服务物料清单!Q516</f>
        <v>0</v>
      </c>
      <c r="AB516" s="83">
        <f>产品服务物料清单!R516</f>
        <v>0</v>
      </c>
      <c r="AC516" s="123">
        <f>产品服务物料清单!S516</f>
        <v>0</v>
      </c>
    </row>
    <row r="517" spans="1:29" ht="14.1" customHeight="1" x14ac:dyDescent="0.3">
      <c r="A517" s="83">
        <f>产品服务物料清单!J517</f>
        <v>0</v>
      </c>
      <c r="B517" s="83">
        <f>产品服务物料清单!L517</f>
        <v>0</v>
      </c>
      <c r="C517" s="83">
        <f>产品服务物料清单!M517</f>
        <v>0</v>
      </c>
      <c r="D517" s="83">
        <f>产品服务物料清单!N517</f>
        <v>0</v>
      </c>
      <c r="E517" s="123">
        <f>产品服务物料清单!O517</f>
        <v>0</v>
      </c>
      <c r="F517" s="83">
        <f>产品服务物料清单!P517</f>
        <v>0</v>
      </c>
      <c r="G517" s="83">
        <f>产品服务物料清单!U517</f>
        <v>0</v>
      </c>
      <c r="H517" s="123">
        <f>产品服务物料清单!V517</f>
        <v>0</v>
      </c>
      <c r="I517" s="83">
        <f>产品服务物料清单!X517</f>
        <v>0</v>
      </c>
      <c r="J517" s="83">
        <f>产品服务物料清单!Y517</f>
        <v>0</v>
      </c>
      <c r="K517" s="83">
        <f>产品服务物料清单!Z517</f>
        <v>0</v>
      </c>
      <c r="L517" s="83">
        <f>产品服务物料清单!AA517</f>
        <v>0</v>
      </c>
      <c r="M517" s="24">
        <f>产品服务物料清单!AB517</f>
        <v>0</v>
      </c>
      <c r="N517" s="83">
        <f>产品服务物料清单!AC517</f>
        <v>0</v>
      </c>
      <c r="O517" s="83">
        <f>产品服务物料清单!AD517</f>
        <v>0</v>
      </c>
      <c r="P517" s="83">
        <f>产品服务物料清单!AE517</f>
        <v>0</v>
      </c>
      <c r="Q517" s="20">
        <f>产品服务物料清单!B517</f>
        <v>0</v>
      </c>
      <c r="R517" s="20">
        <f>产品服务物料清单!A517</f>
        <v>0</v>
      </c>
      <c r="S517" s="20">
        <f>产品服务物料清单!C517</f>
        <v>0</v>
      </c>
      <c r="T517" s="21">
        <f>产品服务物料清单!F517</f>
        <v>0</v>
      </c>
      <c r="U517" s="20">
        <f>产品服务物料清单!E517</f>
        <v>0</v>
      </c>
      <c r="V517" s="22">
        <f>产品服务物料清单!H517</f>
        <v>0</v>
      </c>
      <c r="W517" s="20">
        <f>产品服务物料清单!G517</f>
        <v>0</v>
      </c>
      <c r="X517" s="20">
        <f>产品服务物料清单!I517</f>
        <v>0</v>
      </c>
      <c r="Y517" s="20">
        <f>产品服务物料清单!AQ517</f>
        <v>0</v>
      </c>
      <c r="Z517" s="20">
        <f>产品服务物料清单!K517</f>
        <v>0</v>
      </c>
      <c r="AA517" s="24">
        <f>产品服务物料清单!Q517</f>
        <v>0</v>
      </c>
      <c r="AB517" s="83">
        <f>产品服务物料清单!R517</f>
        <v>0</v>
      </c>
      <c r="AC517" s="123">
        <f>产品服务物料清单!S517</f>
        <v>0</v>
      </c>
    </row>
    <row r="518" spans="1:29" ht="14.1" customHeight="1" x14ac:dyDescent="0.3">
      <c r="A518" s="83">
        <f>产品服务物料清单!J518</f>
        <v>0</v>
      </c>
      <c r="B518" s="83">
        <f>产品服务物料清单!L518</f>
        <v>0</v>
      </c>
      <c r="C518" s="83">
        <f>产品服务物料清单!M518</f>
        <v>0</v>
      </c>
      <c r="D518" s="83">
        <f>产品服务物料清单!N518</f>
        <v>0</v>
      </c>
      <c r="E518" s="123">
        <f>产品服务物料清单!O518</f>
        <v>0</v>
      </c>
      <c r="F518" s="83">
        <f>产品服务物料清单!P518</f>
        <v>0</v>
      </c>
      <c r="G518" s="83">
        <f>产品服务物料清单!U518</f>
        <v>0</v>
      </c>
      <c r="H518" s="123">
        <f>产品服务物料清单!V518</f>
        <v>0</v>
      </c>
      <c r="I518" s="83">
        <f>产品服务物料清单!X518</f>
        <v>0</v>
      </c>
      <c r="J518" s="83">
        <f>产品服务物料清单!Y518</f>
        <v>0</v>
      </c>
      <c r="K518" s="83">
        <f>产品服务物料清单!Z518</f>
        <v>0</v>
      </c>
      <c r="L518" s="83">
        <f>产品服务物料清单!AA518</f>
        <v>0</v>
      </c>
      <c r="M518" s="24">
        <f>产品服务物料清单!AB518</f>
        <v>0</v>
      </c>
      <c r="N518" s="83">
        <f>产品服务物料清单!AC518</f>
        <v>0</v>
      </c>
      <c r="O518" s="83">
        <f>产品服务物料清单!AD518</f>
        <v>0</v>
      </c>
      <c r="P518" s="83">
        <f>产品服务物料清单!AE518</f>
        <v>0</v>
      </c>
      <c r="Q518" s="20">
        <f>产品服务物料清单!B518</f>
        <v>0</v>
      </c>
      <c r="R518" s="20">
        <f>产品服务物料清单!A518</f>
        <v>0</v>
      </c>
      <c r="S518" s="20">
        <f>产品服务物料清单!C518</f>
        <v>0</v>
      </c>
      <c r="T518" s="21">
        <f>产品服务物料清单!F518</f>
        <v>0</v>
      </c>
      <c r="U518" s="20">
        <f>产品服务物料清单!E518</f>
        <v>0</v>
      </c>
      <c r="V518" s="22">
        <f>产品服务物料清单!H518</f>
        <v>0</v>
      </c>
      <c r="W518" s="20">
        <f>产品服务物料清单!G518</f>
        <v>0</v>
      </c>
      <c r="X518" s="20">
        <f>产品服务物料清单!I518</f>
        <v>0</v>
      </c>
      <c r="Y518" s="20">
        <f>产品服务物料清单!AQ518</f>
        <v>0</v>
      </c>
      <c r="Z518" s="20">
        <f>产品服务物料清单!K518</f>
        <v>0</v>
      </c>
      <c r="AA518" s="24">
        <f>产品服务物料清单!Q518</f>
        <v>0</v>
      </c>
      <c r="AB518" s="83">
        <f>产品服务物料清单!R518</f>
        <v>0</v>
      </c>
      <c r="AC518" s="123">
        <f>产品服务物料清单!S518</f>
        <v>0</v>
      </c>
    </row>
    <row r="519" spans="1:29" ht="14.1" customHeight="1" x14ac:dyDescent="0.3">
      <c r="A519" s="83">
        <f>产品服务物料清单!J519</f>
        <v>0</v>
      </c>
      <c r="B519" s="83">
        <f>产品服务物料清单!L519</f>
        <v>0</v>
      </c>
      <c r="C519" s="83">
        <f>产品服务物料清单!M519</f>
        <v>0</v>
      </c>
      <c r="D519" s="83">
        <f>产品服务物料清单!N519</f>
        <v>0</v>
      </c>
      <c r="E519" s="123">
        <f>产品服务物料清单!O519</f>
        <v>0</v>
      </c>
      <c r="F519" s="83">
        <f>产品服务物料清单!P519</f>
        <v>0</v>
      </c>
      <c r="G519" s="83">
        <f>产品服务物料清单!U519</f>
        <v>0</v>
      </c>
      <c r="H519" s="123">
        <f>产品服务物料清单!V519</f>
        <v>0</v>
      </c>
      <c r="I519" s="83">
        <f>产品服务物料清单!X519</f>
        <v>0</v>
      </c>
      <c r="J519" s="83">
        <f>产品服务物料清单!Y519</f>
        <v>0</v>
      </c>
      <c r="K519" s="83">
        <f>产品服务物料清单!Z519</f>
        <v>0</v>
      </c>
      <c r="L519" s="83">
        <f>产品服务物料清单!AA519</f>
        <v>0</v>
      </c>
      <c r="M519" s="24">
        <f>产品服务物料清单!AB519</f>
        <v>0</v>
      </c>
      <c r="N519" s="83">
        <f>产品服务物料清单!AC519</f>
        <v>0</v>
      </c>
      <c r="O519" s="83">
        <f>产品服务物料清单!AD519</f>
        <v>0</v>
      </c>
      <c r="P519" s="83">
        <f>产品服务物料清单!AE519</f>
        <v>0</v>
      </c>
      <c r="Q519" s="20">
        <f>产品服务物料清单!B519</f>
        <v>0</v>
      </c>
      <c r="R519" s="20">
        <f>产品服务物料清单!A519</f>
        <v>0</v>
      </c>
      <c r="S519" s="20">
        <f>产品服务物料清单!C519</f>
        <v>0</v>
      </c>
      <c r="T519" s="21">
        <f>产品服务物料清单!F519</f>
        <v>0</v>
      </c>
      <c r="U519" s="20">
        <f>产品服务物料清单!E519</f>
        <v>0</v>
      </c>
      <c r="V519" s="22">
        <f>产品服务物料清单!H519</f>
        <v>0</v>
      </c>
      <c r="W519" s="20">
        <f>产品服务物料清单!G519</f>
        <v>0</v>
      </c>
      <c r="X519" s="20">
        <f>产品服务物料清单!I519</f>
        <v>0</v>
      </c>
      <c r="Y519" s="20">
        <f>产品服务物料清单!AQ519</f>
        <v>0</v>
      </c>
      <c r="Z519" s="20">
        <f>产品服务物料清单!K519</f>
        <v>0</v>
      </c>
      <c r="AA519" s="24">
        <f>产品服务物料清单!Q519</f>
        <v>0</v>
      </c>
      <c r="AB519" s="83">
        <f>产品服务物料清单!R519</f>
        <v>0</v>
      </c>
      <c r="AC519" s="123">
        <f>产品服务物料清单!S519</f>
        <v>0</v>
      </c>
    </row>
    <row r="520" spans="1:29" ht="14.1" customHeight="1" x14ac:dyDescent="0.3">
      <c r="A520" s="83">
        <f>产品服务物料清单!J520</f>
        <v>0</v>
      </c>
      <c r="B520" s="83">
        <f>产品服务物料清单!L520</f>
        <v>0</v>
      </c>
      <c r="C520" s="83">
        <f>产品服务物料清单!M520</f>
        <v>0</v>
      </c>
      <c r="D520" s="83">
        <f>产品服务物料清单!N520</f>
        <v>0</v>
      </c>
      <c r="E520" s="123">
        <f>产品服务物料清单!O520</f>
        <v>0</v>
      </c>
      <c r="F520" s="83">
        <f>产品服务物料清单!P520</f>
        <v>0</v>
      </c>
      <c r="G520" s="83">
        <f>产品服务物料清单!U520</f>
        <v>0</v>
      </c>
      <c r="H520" s="123">
        <f>产品服务物料清单!V520</f>
        <v>0</v>
      </c>
      <c r="I520" s="83">
        <f>产品服务物料清单!X520</f>
        <v>0</v>
      </c>
      <c r="J520" s="83">
        <f>产品服务物料清单!Y520</f>
        <v>0</v>
      </c>
      <c r="K520" s="83">
        <f>产品服务物料清单!Z520</f>
        <v>0</v>
      </c>
      <c r="L520" s="83">
        <f>产品服务物料清单!AA520</f>
        <v>0</v>
      </c>
      <c r="M520" s="24">
        <f>产品服务物料清单!AB520</f>
        <v>0</v>
      </c>
      <c r="N520" s="83">
        <f>产品服务物料清单!AC520</f>
        <v>0</v>
      </c>
      <c r="O520" s="83">
        <f>产品服务物料清单!AD520</f>
        <v>0</v>
      </c>
      <c r="P520" s="83">
        <f>产品服务物料清单!AE520</f>
        <v>0</v>
      </c>
      <c r="Q520" s="20">
        <f>产品服务物料清单!B520</f>
        <v>0</v>
      </c>
      <c r="R520" s="20">
        <f>产品服务物料清单!A520</f>
        <v>0</v>
      </c>
      <c r="S520" s="20">
        <f>产品服务物料清单!C520</f>
        <v>0</v>
      </c>
      <c r="T520" s="21">
        <f>产品服务物料清单!F520</f>
        <v>0</v>
      </c>
      <c r="U520" s="20">
        <f>产品服务物料清单!E520</f>
        <v>0</v>
      </c>
      <c r="V520" s="22">
        <f>产品服务物料清单!H520</f>
        <v>0</v>
      </c>
      <c r="W520" s="20">
        <f>产品服务物料清单!G520</f>
        <v>0</v>
      </c>
      <c r="X520" s="20">
        <f>产品服务物料清单!I520</f>
        <v>0</v>
      </c>
      <c r="Y520" s="20">
        <f>产品服务物料清单!AQ520</f>
        <v>0</v>
      </c>
      <c r="Z520" s="20">
        <f>产品服务物料清单!K520</f>
        <v>0</v>
      </c>
      <c r="AA520" s="24">
        <f>产品服务物料清单!Q520</f>
        <v>0</v>
      </c>
      <c r="AB520" s="83">
        <f>产品服务物料清单!R520</f>
        <v>0</v>
      </c>
      <c r="AC520" s="123">
        <f>产品服务物料清单!S520</f>
        <v>0</v>
      </c>
    </row>
    <row r="521" spans="1:29" ht="14.1" customHeight="1" x14ac:dyDescent="0.3">
      <c r="A521" s="83">
        <f>产品服务物料清单!J521</f>
        <v>0</v>
      </c>
      <c r="B521" s="83">
        <f>产品服务物料清单!L521</f>
        <v>0</v>
      </c>
      <c r="C521" s="83">
        <f>产品服务物料清单!M521</f>
        <v>0</v>
      </c>
      <c r="D521" s="83">
        <f>产品服务物料清单!N521</f>
        <v>0</v>
      </c>
      <c r="E521" s="123">
        <f>产品服务物料清单!O521</f>
        <v>0</v>
      </c>
      <c r="F521" s="83">
        <f>产品服务物料清单!P521</f>
        <v>0</v>
      </c>
      <c r="G521" s="83">
        <f>产品服务物料清单!U521</f>
        <v>0</v>
      </c>
      <c r="H521" s="123">
        <f>产品服务物料清单!V521</f>
        <v>0</v>
      </c>
      <c r="I521" s="83">
        <f>产品服务物料清单!X521</f>
        <v>0</v>
      </c>
      <c r="J521" s="83">
        <f>产品服务物料清单!Y521</f>
        <v>0</v>
      </c>
      <c r="K521" s="83">
        <f>产品服务物料清单!Z521</f>
        <v>0</v>
      </c>
      <c r="L521" s="83">
        <f>产品服务物料清单!AA521</f>
        <v>0</v>
      </c>
      <c r="M521" s="24">
        <f>产品服务物料清单!AB521</f>
        <v>0</v>
      </c>
      <c r="N521" s="83">
        <f>产品服务物料清单!AC521</f>
        <v>0</v>
      </c>
      <c r="O521" s="83">
        <f>产品服务物料清单!AD521</f>
        <v>0</v>
      </c>
      <c r="P521" s="83">
        <f>产品服务物料清单!AE521</f>
        <v>0</v>
      </c>
      <c r="Q521" s="20">
        <f>产品服务物料清单!B521</f>
        <v>0</v>
      </c>
      <c r="R521" s="20">
        <f>产品服务物料清单!A521</f>
        <v>0</v>
      </c>
      <c r="S521" s="20">
        <f>产品服务物料清单!C521</f>
        <v>0</v>
      </c>
      <c r="T521" s="21">
        <f>产品服务物料清单!F521</f>
        <v>0</v>
      </c>
      <c r="U521" s="20">
        <f>产品服务物料清单!E521</f>
        <v>0</v>
      </c>
      <c r="V521" s="22">
        <f>产品服务物料清单!H521</f>
        <v>0</v>
      </c>
      <c r="W521" s="20">
        <f>产品服务物料清单!G521</f>
        <v>0</v>
      </c>
      <c r="X521" s="20">
        <f>产品服务物料清单!I521</f>
        <v>0</v>
      </c>
      <c r="Y521" s="20">
        <f>产品服务物料清单!AQ521</f>
        <v>0</v>
      </c>
      <c r="Z521" s="20">
        <f>产品服务物料清单!K521</f>
        <v>0</v>
      </c>
      <c r="AA521" s="24">
        <f>产品服务物料清单!Q521</f>
        <v>0</v>
      </c>
      <c r="AB521" s="83">
        <f>产品服务物料清单!R521</f>
        <v>0</v>
      </c>
      <c r="AC521" s="123">
        <f>产品服务物料清单!S521</f>
        <v>0</v>
      </c>
    </row>
    <row r="522" spans="1:29" ht="14.1" customHeight="1" x14ac:dyDescent="0.3">
      <c r="A522" s="83">
        <f>产品服务物料清单!J522</f>
        <v>0</v>
      </c>
      <c r="B522" s="83">
        <f>产品服务物料清单!L522</f>
        <v>0</v>
      </c>
      <c r="C522" s="83">
        <f>产品服务物料清单!M522</f>
        <v>0</v>
      </c>
      <c r="D522" s="83">
        <f>产品服务物料清单!N522</f>
        <v>0</v>
      </c>
      <c r="E522" s="123">
        <f>产品服务物料清单!O522</f>
        <v>0</v>
      </c>
      <c r="F522" s="83">
        <f>产品服务物料清单!P522</f>
        <v>0</v>
      </c>
      <c r="G522" s="83">
        <f>产品服务物料清单!U522</f>
        <v>0</v>
      </c>
      <c r="H522" s="123">
        <f>产品服务物料清单!V522</f>
        <v>0</v>
      </c>
      <c r="I522" s="83">
        <f>产品服务物料清单!X522</f>
        <v>0</v>
      </c>
      <c r="J522" s="83">
        <f>产品服务物料清单!Y522</f>
        <v>0</v>
      </c>
      <c r="K522" s="83">
        <f>产品服务物料清单!Z522</f>
        <v>0</v>
      </c>
      <c r="L522" s="83">
        <f>产品服务物料清单!AA522</f>
        <v>0</v>
      </c>
      <c r="M522" s="24">
        <f>产品服务物料清单!AB522</f>
        <v>0</v>
      </c>
      <c r="N522" s="83">
        <f>产品服务物料清单!AC522</f>
        <v>0</v>
      </c>
      <c r="O522" s="83">
        <f>产品服务物料清单!AD522</f>
        <v>0</v>
      </c>
      <c r="P522" s="83">
        <f>产品服务物料清单!AE522</f>
        <v>0</v>
      </c>
      <c r="Q522" s="20">
        <f>产品服务物料清单!B522</f>
        <v>0</v>
      </c>
      <c r="R522" s="20">
        <f>产品服务物料清单!A522</f>
        <v>0</v>
      </c>
      <c r="S522" s="20">
        <f>产品服务物料清单!C522</f>
        <v>0</v>
      </c>
      <c r="T522" s="21">
        <f>产品服务物料清单!F522</f>
        <v>0</v>
      </c>
      <c r="U522" s="20">
        <f>产品服务物料清单!E522</f>
        <v>0</v>
      </c>
      <c r="V522" s="22">
        <f>产品服务物料清单!H522</f>
        <v>0</v>
      </c>
      <c r="W522" s="20">
        <f>产品服务物料清单!G522</f>
        <v>0</v>
      </c>
      <c r="X522" s="20">
        <f>产品服务物料清单!I522</f>
        <v>0</v>
      </c>
      <c r="Y522" s="20">
        <f>产品服务物料清单!AQ522</f>
        <v>0</v>
      </c>
      <c r="Z522" s="20">
        <f>产品服务物料清单!K522</f>
        <v>0</v>
      </c>
      <c r="AA522" s="24">
        <f>产品服务物料清单!Q522</f>
        <v>0</v>
      </c>
      <c r="AB522" s="83">
        <f>产品服务物料清单!R522</f>
        <v>0</v>
      </c>
      <c r="AC522" s="123">
        <f>产品服务物料清单!S522</f>
        <v>0</v>
      </c>
    </row>
    <row r="523" spans="1:29" ht="14.1" customHeight="1" x14ac:dyDescent="0.3">
      <c r="A523" s="83">
        <f>产品服务物料清单!J523</f>
        <v>0</v>
      </c>
      <c r="B523" s="83">
        <f>产品服务物料清单!L523</f>
        <v>0</v>
      </c>
      <c r="C523" s="83">
        <f>产品服务物料清单!M523</f>
        <v>0</v>
      </c>
      <c r="D523" s="83">
        <f>产品服务物料清单!N523</f>
        <v>0</v>
      </c>
      <c r="E523" s="123">
        <f>产品服务物料清单!O523</f>
        <v>0</v>
      </c>
      <c r="F523" s="83">
        <f>产品服务物料清单!P523</f>
        <v>0</v>
      </c>
      <c r="G523" s="83">
        <f>产品服务物料清单!U523</f>
        <v>0</v>
      </c>
      <c r="H523" s="123">
        <f>产品服务物料清单!V523</f>
        <v>0</v>
      </c>
      <c r="I523" s="83">
        <f>产品服务物料清单!X523</f>
        <v>0</v>
      </c>
      <c r="J523" s="83">
        <f>产品服务物料清单!Y523</f>
        <v>0</v>
      </c>
      <c r="K523" s="83">
        <f>产品服务物料清单!Z523</f>
        <v>0</v>
      </c>
      <c r="L523" s="83">
        <f>产品服务物料清单!AA523</f>
        <v>0</v>
      </c>
      <c r="M523" s="24">
        <f>产品服务物料清单!AB523</f>
        <v>0</v>
      </c>
      <c r="N523" s="83">
        <f>产品服务物料清单!AC523</f>
        <v>0</v>
      </c>
      <c r="O523" s="83">
        <f>产品服务物料清单!AD523</f>
        <v>0</v>
      </c>
      <c r="P523" s="83">
        <f>产品服务物料清单!AE523</f>
        <v>0</v>
      </c>
      <c r="Q523" s="20">
        <f>产品服务物料清单!B523</f>
        <v>0</v>
      </c>
      <c r="R523" s="20">
        <f>产品服务物料清单!A523</f>
        <v>0</v>
      </c>
      <c r="S523" s="20">
        <f>产品服务物料清单!C523</f>
        <v>0</v>
      </c>
      <c r="T523" s="21">
        <f>产品服务物料清单!F523</f>
        <v>0</v>
      </c>
      <c r="U523" s="20">
        <f>产品服务物料清单!E523</f>
        <v>0</v>
      </c>
      <c r="V523" s="22">
        <f>产品服务物料清单!H523</f>
        <v>0</v>
      </c>
      <c r="W523" s="20">
        <f>产品服务物料清单!G523</f>
        <v>0</v>
      </c>
      <c r="X523" s="20">
        <f>产品服务物料清单!I523</f>
        <v>0</v>
      </c>
      <c r="Y523" s="20">
        <f>产品服务物料清单!AQ523</f>
        <v>0</v>
      </c>
      <c r="Z523" s="20">
        <f>产品服务物料清单!K523</f>
        <v>0</v>
      </c>
      <c r="AA523" s="24">
        <f>产品服务物料清单!Q523</f>
        <v>0</v>
      </c>
      <c r="AB523" s="83">
        <f>产品服务物料清单!R523</f>
        <v>0</v>
      </c>
      <c r="AC523" s="123">
        <f>产品服务物料清单!S523</f>
        <v>0</v>
      </c>
    </row>
    <row r="524" spans="1:29" ht="14.1" customHeight="1" x14ac:dyDescent="0.3">
      <c r="A524" s="83">
        <f>产品服务物料清单!J524</f>
        <v>0</v>
      </c>
      <c r="B524" s="83">
        <f>产品服务物料清单!L524</f>
        <v>0</v>
      </c>
      <c r="C524" s="83">
        <f>产品服务物料清单!M524</f>
        <v>0</v>
      </c>
      <c r="D524" s="83">
        <f>产品服务物料清单!N524</f>
        <v>0</v>
      </c>
      <c r="E524" s="123">
        <f>产品服务物料清单!O524</f>
        <v>0</v>
      </c>
      <c r="F524" s="83">
        <f>产品服务物料清单!P524</f>
        <v>0</v>
      </c>
      <c r="G524" s="83">
        <f>产品服务物料清单!U524</f>
        <v>0</v>
      </c>
      <c r="H524" s="123">
        <f>产品服务物料清单!V524</f>
        <v>0</v>
      </c>
      <c r="I524" s="83">
        <f>产品服务物料清单!X524</f>
        <v>0</v>
      </c>
      <c r="J524" s="83">
        <f>产品服务物料清单!Y524</f>
        <v>0</v>
      </c>
      <c r="K524" s="83">
        <f>产品服务物料清单!Z524</f>
        <v>0</v>
      </c>
      <c r="L524" s="83">
        <f>产品服务物料清单!AA524</f>
        <v>0</v>
      </c>
      <c r="M524" s="24">
        <f>产品服务物料清单!AB524</f>
        <v>0</v>
      </c>
      <c r="N524" s="83">
        <f>产品服务物料清单!AC524</f>
        <v>0</v>
      </c>
      <c r="O524" s="83">
        <f>产品服务物料清单!AD524</f>
        <v>0</v>
      </c>
      <c r="P524" s="83">
        <f>产品服务物料清单!AE524</f>
        <v>0</v>
      </c>
      <c r="Q524" s="20">
        <f>产品服务物料清单!B524</f>
        <v>0</v>
      </c>
      <c r="R524" s="20">
        <f>产品服务物料清单!A524</f>
        <v>0</v>
      </c>
      <c r="S524" s="20">
        <f>产品服务物料清单!C524</f>
        <v>0</v>
      </c>
      <c r="T524" s="21">
        <f>产品服务物料清单!F524</f>
        <v>0</v>
      </c>
      <c r="U524" s="20">
        <f>产品服务物料清单!E524</f>
        <v>0</v>
      </c>
      <c r="V524" s="22">
        <f>产品服务物料清单!H524</f>
        <v>0</v>
      </c>
      <c r="W524" s="20">
        <f>产品服务物料清单!G524</f>
        <v>0</v>
      </c>
      <c r="X524" s="20">
        <f>产品服务物料清单!I524</f>
        <v>0</v>
      </c>
      <c r="Y524" s="20">
        <f>产品服务物料清单!AQ524</f>
        <v>0</v>
      </c>
      <c r="Z524" s="20">
        <f>产品服务物料清单!K524</f>
        <v>0</v>
      </c>
      <c r="AA524" s="24">
        <f>产品服务物料清单!Q524</f>
        <v>0</v>
      </c>
      <c r="AB524" s="83">
        <f>产品服务物料清单!R524</f>
        <v>0</v>
      </c>
      <c r="AC524" s="123">
        <f>产品服务物料清单!S524</f>
        <v>0</v>
      </c>
    </row>
    <row r="525" spans="1:29" ht="14.1" customHeight="1" x14ac:dyDescent="0.3">
      <c r="A525" s="83">
        <f>产品服务物料清单!J525</f>
        <v>0</v>
      </c>
      <c r="B525" s="83">
        <f>产品服务物料清单!L525</f>
        <v>0</v>
      </c>
      <c r="C525" s="83">
        <f>产品服务物料清单!M525</f>
        <v>0</v>
      </c>
      <c r="D525" s="83">
        <f>产品服务物料清单!N525</f>
        <v>0</v>
      </c>
      <c r="E525" s="123">
        <f>产品服务物料清单!O525</f>
        <v>0</v>
      </c>
      <c r="F525" s="83">
        <f>产品服务物料清单!P525</f>
        <v>0</v>
      </c>
      <c r="G525" s="83">
        <f>产品服务物料清单!U525</f>
        <v>0</v>
      </c>
      <c r="H525" s="123">
        <f>产品服务物料清单!V525</f>
        <v>0</v>
      </c>
      <c r="I525" s="83">
        <f>产品服务物料清单!X525</f>
        <v>0</v>
      </c>
      <c r="J525" s="83">
        <f>产品服务物料清单!Y525</f>
        <v>0</v>
      </c>
      <c r="K525" s="83">
        <f>产品服务物料清单!Z525</f>
        <v>0</v>
      </c>
      <c r="L525" s="83">
        <f>产品服务物料清单!AA525</f>
        <v>0</v>
      </c>
      <c r="M525" s="24">
        <f>产品服务物料清单!AB525</f>
        <v>0</v>
      </c>
      <c r="N525" s="83">
        <f>产品服务物料清单!AC525</f>
        <v>0</v>
      </c>
      <c r="O525" s="83">
        <f>产品服务物料清单!AD525</f>
        <v>0</v>
      </c>
      <c r="P525" s="83">
        <f>产品服务物料清单!AE525</f>
        <v>0</v>
      </c>
      <c r="Q525" s="20">
        <f>产品服务物料清单!B525</f>
        <v>0</v>
      </c>
      <c r="R525" s="20">
        <f>产品服务物料清单!A525</f>
        <v>0</v>
      </c>
      <c r="S525" s="20">
        <f>产品服务物料清单!C525</f>
        <v>0</v>
      </c>
      <c r="T525" s="21">
        <f>产品服务物料清单!F525</f>
        <v>0</v>
      </c>
      <c r="U525" s="20">
        <f>产品服务物料清单!E525</f>
        <v>0</v>
      </c>
      <c r="V525" s="22">
        <f>产品服务物料清单!H525</f>
        <v>0</v>
      </c>
      <c r="W525" s="20">
        <f>产品服务物料清单!G525</f>
        <v>0</v>
      </c>
      <c r="X525" s="20">
        <f>产品服务物料清单!I525</f>
        <v>0</v>
      </c>
      <c r="Y525" s="20">
        <f>产品服务物料清单!AQ525</f>
        <v>0</v>
      </c>
      <c r="Z525" s="20">
        <f>产品服务物料清单!K525</f>
        <v>0</v>
      </c>
      <c r="AA525" s="24">
        <f>产品服务物料清单!Q525</f>
        <v>0</v>
      </c>
      <c r="AB525" s="83">
        <f>产品服务物料清单!R525</f>
        <v>0</v>
      </c>
      <c r="AC525" s="123">
        <f>产品服务物料清单!S525</f>
        <v>0</v>
      </c>
    </row>
    <row r="526" spans="1:29" ht="14.1" customHeight="1" x14ac:dyDescent="0.3">
      <c r="A526" s="83">
        <f>产品服务物料清单!J526</f>
        <v>0</v>
      </c>
      <c r="B526" s="83">
        <f>产品服务物料清单!L526</f>
        <v>0</v>
      </c>
      <c r="C526" s="83">
        <f>产品服务物料清单!M526</f>
        <v>0</v>
      </c>
      <c r="D526" s="83">
        <f>产品服务物料清单!N526</f>
        <v>0</v>
      </c>
      <c r="E526" s="123">
        <f>产品服务物料清单!O526</f>
        <v>0</v>
      </c>
      <c r="F526" s="83">
        <f>产品服务物料清单!P526</f>
        <v>0</v>
      </c>
      <c r="G526" s="83">
        <f>产品服务物料清单!U526</f>
        <v>0</v>
      </c>
      <c r="H526" s="123">
        <f>产品服务物料清单!V526</f>
        <v>0</v>
      </c>
      <c r="I526" s="83">
        <f>产品服务物料清单!X526</f>
        <v>0</v>
      </c>
      <c r="J526" s="83">
        <f>产品服务物料清单!Y526</f>
        <v>0</v>
      </c>
      <c r="K526" s="83">
        <f>产品服务物料清单!Z526</f>
        <v>0</v>
      </c>
      <c r="L526" s="83">
        <f>产品服务物料清单!AA526</f>
        <v>0</v>
      </c>
      <c r="M526" s="24">
        <f>产品服务物料清单!AB526</f>
        <v>0</v>
      </c>
      <c r="N526" s="83">
        <f>产品服务物料清单!AC526</f>
        <v>0</v>
      </c>
      <c r="O526" s="83">
        <f>产品服务物料清单!AD526</f>
        <v>0</v>
      </c>
      <c r="P526" s="83">
        <f>产品服务物料清单!AE526</f>
        <v>0</v>
      </c>
      <c r="Q526" s="20">
        <f>产品服务物料清单!B526</f>
        <v>0</v>
      </c>
      <c r="R526" s="20">
        <f>产品服务物料清单!A526</f>
        <v>0</v>
      </c>
      <c r="S526" s="20">
        <f>产品服务物料清单!C526</f>
        <v>0</v>
      </c>
      <c r="T526" s="21">
        <f>产品服务物料清单!F526</f>
        <v>0</v>
      </c>
      <c r="U526" s="20">
        <f>产品服务物料清单!E526</f>
        <v>0</v>
      </c>
      <c r="V526" s="22">
        <f>产品服务物料清单!H526</f>
        <v>0</v>
      </c>
      <c r="W526" s="20">
        <f>产品服务物料清单!G526</f>
        <v>0</v>
      </c>
      <c r="X526" s="20">
        <f>产品服务物料清单!I526</f>
        <v>0</v>
      </c>
      <c r="Y526" s="20">
        <f>产品服务物料清单!AQ526</f>
        <v>0</v>
      </c>
      <c r="Z526" s="20">
        <f>产品服务物料清单!K526</f>
        <v>0</v>
      </c>
      <c r="AA526" s="24">
        <f>产品服务物料清单!Q526</f>
        <v>0</v>
      </c>
      <c r="AB526" s="83">
        <f>产品服务物料清单!R526</f>
        <v>0</v>
      </c>
      <c r="AC526" s="123">
        <f>产品服务物料清单!S526</f>
        <v>0</v>
      </c>
    </row>
    <row r="527" spans="1:29" ht="14.1" customHeight="1" x14ac:dyDescent="0.3">
      <c r="A527" s="83">
        <f>产品服务物料清单!J527</f>
        <v>0</v>
      </c>
      <c r="B527" s="83">
        <f>产品服务物料清单!L527</f>
        <v>0</v>
      </c>
      <c r="C527" s="83">
        <f>产品服务物料清单!M527</f>
        <v>0</v>
      </c>
      <c r="D527" s="83">
        <f>产品服务物料清单!N527</f>
        <v>0</v>
      </c>
      <c r="E527" s="123">
        <f>产品服务物料清单!O527</f>
        <v>0</v>
      </c>
      <c r="F527" s="83">
        <f>产品服务物料清单!P527</f>
        <v>0</v>
      </c>
      <c r="G527" s="83">
        <f>产品服务物料清单!U527</f>
        <v>0</v>
      </c>
      <c r="H527" s="123">
        <f>产品服务物料清单!V527</f>
        <v>0</v>
      </c>
      <c r="I527" s="83">
        <f>产品服务物料清单!X527</f>
        <v>0</v>
      </c>
      <c r="J527" s="83">
        <f>产品服务物料清单!Y527</f>
        <v>0</v>
      </c>
      <c r="K527" s="83">
        <f>产品服务物料清单!Z527</f>
        <v>0</v>
      </c>
      <c r="L527" s="83">
        <f>产品服务物料清单!AA527</f>
        <v>0</v>
      </c>
      <c r="M527" s="24">
        <f>产品服务物料清单!AB527</f>
        <v>0</v>
      </c>
      <c r="N527" s="83">
        <f>产品服务物料清单!AC527</f>
        <v>0</v>
      </c>
      <c r="O527" s="83">
        <f>产品服务物料清单!AD527</f>
        <v>0</v>
      </c>
      <c r="P527" s="83">
        <f>产品服务物料清单!AE527</f>
        <v>0</v>
      </c>
      <c r="Q527" s="20">
        <f>产品服务物料清单!B527</f>
        <v>0</v>
      </c>
      <c r="R527" s="20">
        <f>产品服务物料清单!A527</f>
        <v>0</v>
      </c>
      <c r="S527" s="20">
        <f>产品服务物料清单!C527</f>
        <v>0</v>
      </c>
      <c r="T527" s="21">
        <f>产品服务物料清单!F527</f>
        <v>0</v>
      </c>
      <c r="U527" s="20">
        <f>产品服务物料清单!E527</f>
        <v>0</v>
      </c>
      <c r="V527" s="22">
        <f>产品服务物料清单!H527</f>
        <v>0</v>
      </c>
      <c r="W527" s="20">
        <f>产品服务物料清单!G527</f>
        <v>0</v>
      </c>
      <c r="X527" s="20">
        <f>产品服务物料清单!I527</f>
        <v>0</v>
      </c>
      <c r="Y527" s="20">
        <f>产品服务物料清单!AQ527</f>
        <v>0</v>
      </c>
      <c r="Z527" s="20">
        <f>产品服务物料清单!K527</f>
        <v>0</v>
      </c>
      <c r="AA527" s="24">
        <f>产品服务物料清单!Q527</f>
        <v>0</v>
      </c>
      <c r="AB527" s="83">
        <f>产品服务物料清单!R527</f>
        <v>0</v>
      </c>
      <c r="AC527" s="123">
        <f>产品服务物料清单!S527</f>
        <v>0</v>
      </c>
    </row>
    <row r="528" spans="1:29" ht="14.1" customHeight="1" x14ac:dyDescent="0.3">
      <c r="A528" s="83">
        <f>产品服务物料清单!J528</f>
        <v>0</v>
      </c>
      <c r="B528" s="83">
        <f>产品服务物料清单!L528</f>
        <v>0</v>
      </c>
      <c r="C528" s="83">
        <f>产品服务物料清单!M528</f>
        <v>0</v>
      </c>
      <c r="D528" s="83">
        <f>产品服务物料清单!N528</f>
        <v>0</v>
      </c>
      <c r="E528" s="123">
        <f>产品服务物料清单!O528</f>
        <v>0</v>
      </c>
      <c r="F528" s="83">
        <f>产品服务物料清单!P528</f>
        <v>0</v>
      </c>
      <c r="G528" s="83">
        <f>产品服务物料清单!U528</f>
        <v>0</v>
      </c>
      <c r="H528" s="123">
        <f>产品服务物料清单!V528</f>
        <v>0</v>
      </c>
      <c r="I528" s="83">
        <f>产品服务物料清单!X528</f>
        <v>0</v>
      </c>
      <c r="J528" s="83">
        <f>产品服务物料清单!Y528</f>
        <v>0</v>
      </c>
      <c r="K528" s="83">
        <f>产品服务物料清单!Z528</f>
        <v>0</v>
      </c>
      <c r="L528" s="83">
        <f>产品服务物料清单!AA528</f>
        <v>0</v>
      </c>
      <c r="M528" s="24">
        <f>产品服务物料清单!AB528</f>
        <v>0</v>
      </c>
      <c r="N528" s="83">
        <f>产品服务物料清单!AC528</f>
        <v>0</v>
      </c>
      <c r="O528" s="83">
        <f>产品服务物料清单!AD528</f>
        <v>0</v>
      </c>
      <c r="P528" s="83">
        <f>产品服务物料清单!AE528</f>
        <v>0</v>
      </c>
      <c r="Q528" s="20">
        <f>产品服务物料清单!B528</f>
        <v>0</v>
      </c>
      <c r="R528" s="20">
        <f>产品服务物料清单!A528</f>
        <v>0</v>
      </c>
      <c r="S528" s="20">
        <f>产品服务物料清单!C528</f>
        <v>0</v>
      </c>
      <c r="T528" s="21">
        <f>产品服务物料清单!F528</f>
        <v>0</v>
      </c>
      <c r="U528" s="20">
        <f>产品服务物料清单!E528</f>
        <v>0</v>
      </c>
      <c r="V528" s="22">
        <f>产品服务物料清单!H528</f>
        <v>0</v>
      </c>
      <c r="W528" s="20">
        <f>产品服务物料清单!G528</f>
        <v>0</v>
      </c>
      <c r="X528" s="20">
        <f>产品服务物料清单!I528</f>
        <v>0</v>
      </c>
      <c r="Y528" s="20">
        <f>产品服务物料清单!AQ528</f>
        <v>0</v>
      </c>
      <c r="Z528" s="20">
        <f>产品服务物料清单!K528</f>
        <v>0</v>
      </c>
      <c r="AA528" s="24">
        <f>产品服务物料清单!Q528</f>
        <v>0</v>
      </c>
      <c r="AB528" s="83">
        <f>产品服务物料清单!R528</f>
        <v>0</v>
      </c>
      <c r="AC528" s="123">
        <f>产品服务物料清单!S528</f>
        <v>0</v>
      </c>
    </row>
    <row r="529" spans="1:29" ht="14.1" customHeight="1" x14ac:dyDescent="0.3">
      <c r="A529" s="83">
        <f>产品服务物料清单!J529</f>
        <v>0</v>
      </c>
      <c r="B529" s="83">
        <f>产品服务物料清单!L529</f>
        <v>0</v>
      </c>
      <c r="C529" s="83">
        <f>产品服务物料清单!M529</f>
        <v>0</v>
      </c>
      <c r="D529" s="83">
        <f>产品服务物料清单!N529</f>
        <v>0</v>
      </c>
      <c r="E529" s="123">
        <f>产品服务物料清单!O529</f>
        <v>0</v>
      </c>
      <c r="F529" s="83">
        <f>产品服务物料清单!P529</f>
        <v>0</v>
      </c>
      <c r="G529" s="83">
        <f>产品服务物料清单!U529</f>
        <v>0</v>
      </c>
      <c r="H529" s="123">
        <f>产品服务物料清单!V529</f>
        <v>0</v>
      </c>
      <c r="I529" s="83">
        <f>产品服务物料清单!X529</f>
        <v>0</v>
      </c>
      <c r="J529" s="83">
        <f>产品服务物料清单!Y529</f>
        <v>0</v>
      </c>
      <c r="K529" s="83">
        <f>产品服务物料清单!Z529</f>
        <v>0</v>
      </c>
      <c r="L529" s="83">
        <f>产品服务物料清单!AA529</f>
        <v>0</v>
      </c>
      <c r="M529" s="24">
        <f>产品服务物料清单!AB529</f>
        <v>0</v>
      </c>
      <c r="N529" s="83">
        <f>产品服务物料清单!AC529</f>
        <v>0</v>
      </c>
      <c r="O529" s="83">
        <f>产品服务物料清单!AD529</f>
        <v>0</v>
      </c>
      <c r="P529" s="83">
        <f>产品服务物料清单!AE529</f>
        <v>0</v>
      </c>
      <c r="Q529" s="20">
        <f>产品服务物料清单!B529</f>
        <v>0</v>
      </c>
      <c r="R529" s="20">
        <f>产品服务物料清单!A529</f>
        <v>0</v>
      </c>
      <c r="S529" s="20">
        <f>产品服务物料清单!C529</f>
        <v>0</v>
      </c>
      <c r="T529" s="21">
        <f>产品服务物料清单!F529</f>
        <v>0</v>
      </c>
      <c r="U529" s="20">
        <f>产品服务物料清单!E529</f>
        <v>0</v>
      </c>
      <c r="V529" s="22">
        <f>产品服务物料清单!H529</f>
        <v>0</v>
      </c>
      <c r="W529" s="20">
        <f>产品服务物料清单!G529</f>
        <v>0</v>
      </c>
      <c r="X529" s="20">
        <f>产品服务物料清单!I529</f>
        <v>0</v>
      </c>
      <c r="Y529" s="20">
        <f>产品服务物料清单!AQ529</f>
        <v>0</v>
      </c>
      <c r="Z529" s="20">
        <f>产品服务物料清单!K529</f>
        <v>0</v>
      </c>
      <c r="AA529" s="24">
        <f>产品服务物料清单!Q529</f>
        <v>0</v>
      </c>
      <c r="AB529" s="83">
        <f>产品服务物料清单!R529</f>
        <v>0</v>
      </c>
      <c r="AC529" s="123">
        <f>产品服务物料清单!S529</f>
        <v>0</v>
      </c>
    </row>
    <row r="530" spans="1:29" ht="14.1" customHeight="1" x14ac:dyDescent="0.3">
      <c r="A530" s="83">
        <f>产品服务物料清单!J530</f>
        <v>0</v>
      </c>
      <c r="B530" s="83">
        <f>产品服务物料清单!L530</f>
        <v>0</v>
      </c>
      <c r="C530" s="83">
        <f>产品服务物料清单!M530</f>
        <v>0</v>
      </c>
      <c r="D530" s="83">
        <f>产品服务物料清单!N530</f>
        <v>0</v>
      </c>
      <c r="E530" s="123">
        <f>产品服务物料清单!O530</f>
        <v>0</v>
      </c>
      <c r="F530" s="83">
        <f>产品服务物料清单!P530</f>
        <v>0</v>
      </c>
      <c r="G530" s="83">
        <f>产品服务物料清单!U530</f>
        <v>0</v>
      </c>
      <c r="H530" s="123">
        <f>产品服务物料清单!V530</f>
        <v>0</v>
      </c>
      <c r="I530" s="83">
        <f>产品服务物料清单!X530</f>
        <v>0</v>
      </c>
      <c r="J530" s="83">
        <f>产品服务物料清单!Y530</f>
        <v>0</v>
      </c>
      <c r="K530" s="83">
        <f>产品服务物料清单!Z530</f>
        <v>0</v>
      </c>
      <c r="L530" s="83">
        <f>产品服务物料清单!AA530</f>
        <v>0</v>
      </c>
      <c r="M530" s="24">
        <f>产品服务物料清单!AB530</f>
        <v>0</v>
      </c>
      <c r="N530" s="83">
        <f>产品服务物料清单!AC530</f>
        <v>0</v>
      </c>
      <c r="O530" s="83">
        <f>产品服务物料清单!AD530</f>
        <v>0</v>
      </c>
      <c r="P530" s="83">
        <f>产品服务物料清单!AE530</f>
        <v>0</v>
      </c>
      <c r="Q530" s="20">
        <f>产品服务物料清单!B530</f>
        <v>0</v>
      </c>
      <c r="R530" s="20">
        <f>产品服务物料清单!A530</f>
        <v>0</v>
      </c>
      <c r="S530" s="20">
        <f>产品服务物料清单!C530</f>
        <v>0</v>
      </c>
      <c r="T530" s="21">
        <f>产品服务物料清单!F530</f>
        <v>0</v>
      </c>
      <c r="U530" s="20">
        <f>产品服务物料清单!E530</f>
        <v>0</v>
      </c>
      <c r="V530" s="22">
        <f>产品服务物料清单!H530</f>
        <v>0</v>
      </c>
      <c r="W530" s="20">
        <f>产品服务物料清单!G530</f>
        <v>0</v>
      </c>
      <c r="X530" s="20">
        <f>产品服务物料清单!I530</f>
        <v>0</v>
      </c>
      <c r="Y530" s="20">
        <f>产品服务物料清单!AQ530</f>
        <v>0</v>
      </c>
      <c r="Z530" s="20">
        <f>产品服务物料清单!K530</f>
        <v>0</v>
      </c>
      <c r="AA530" s="24">
        <f>产品服务物料清单!Q530</f>
        <v>0</v>
      </c>
      <c r="AB530" s="83">
        <f>产品服务物料清单!R530</f>
        <v>0</v>
      </c>
      <c r="AC530" s="123">
        <f>产品服务物料清单!S530</f>
        <v>0</v>
      </c>
    </row>
    <row r="531" spans="1:29" ht="14.1" customHeight="1" x14ac:dyDescent="0.3">
      <c r="A531" s="83">
        <f>产品服务物料清单!J531</f>
        <v>0</v>
      </c>
      <c r="B531" s="83">
        <f>产品服务物料清单!L531</f>
        <v>0</v>
      </c>
      <c r="C531" s="83">
        <f>产品服务物料清单!M531</f>
        <v>0</v>
      </c>
      <c r="D531" s="83">
        <f>产品服务物料清单!N531</f>
        <v>0</v>
      </c>
      <c r="E531" s="123">
        <f>产品服务物料清单!O531</f>
        <v>0</v>
      </c>
      <c r="F531" s="83">
        <f>产品服务物料清单!P531</f>
        <v>0</v>
      </c>
      <c r="G531" s="83">
        <f>产品服务物料清单!U531</f>
        <v>0</v>
      </c>
      <c r="H531" s="123">
        <f>产品服务物料清单!V531</f>
        <v>0</v>
      </c>
      <c r="I531" s="83">
        <f>产品服务物料清单!X531</f>
        <v>0</v>
      </c>
      <c r="J531" s="83">
        <f>产品服务物料清单!Y531</f>
        <v>0</v>
      </c>
      <c r="K531" s="83">
        <f>产品服务物料清单!Z531</f>
        <v>0</v>
      </c>
      <c r="L531" s="83">
        <f>产品服务物料清单!AA531</f>
        <v>0</v>
      </c>
      <c r="M531" s="24">
        <f>产品服务物料清单!AB531</f>
        <v>0</v>
      </c>
      <c r="N531" s="83">
        <f>产品服务物料清单!AC531</f>
        <v>0</v>
      </c>
      <c r="O531" s="83">
        <f>产品服务物料清单!AD531</f>
        <v>0</v>
      </c>
      <c r="P531" s="83">
        <f>产品服务物料清单!AE531</f>
        <v>0</v>
      </c>
      <c r="Q531" s="20">
        <f>产品服务物料清单!B531</f>
        <v>0</v>
      </c>
      <c r="R531" s="20">
        <f>产品服务物料清单!A531</f>
        <v>0</v>
      </c>
      <c r="S531" s="20">
        <f>产品服务物料清单!C531</f>
        <v>0</v>
      </c>
      <c r="T531" s="21">
        <f>产品服务物料清单!F531</f>
        <v>0</v>
      </c>
      <c r="U531" s="20">
        <f>产品服务物料清单!E531</f>
        <v>0</v>
      </c>
      <c r="V531" s="22">
        <f>产品服务物料清单!H531</f>
        <v>0</v>
      </c>
      <c r="W531" s="20">
        <f>产品服务物料清单!G531</f>
        <v>0</v>
      </c>
      <c r="X531" s="20">
        <f>产品服务物料清单!I531</f>
        <v>0</v>
      </c>
      <c r="Y531" s="20">
        <f>产品服务物料清单!AQ531</f>
        <v>0</v>
      </c>
      <c r="Z531" s="20">
        <f>产品服务物料清单!K531</f>
        <v>0</v>
      </c>
      <c r="AA531" s="24">
        <f>产品服务物料清单!Q531</f>
        <v>0</v>
      </c>
      <c r="AB531" s="83">
        <f>产品服务物料清单!R531</f>
        <v>0</v>
      </c>
      <c r="AC531" s="123">
        <f>产品服务物料清单!S531</f>
        <v>0</v>
      </c>
    </row>
    <row r="532" spans="1:29" ht="14.1" customHeight="1" x14ac:dyDescent="0.3">
      <c r="A532" s="83">
        <f>产品服务物料清单!J532</f>
        <v>0</v>
      </c>
      <c r="B532" s="83">
        <f>产品服务物料清单!L532</f>
        <v>0</v>
      </c>
      <c r="C532" s="83">
        <f>产品服务物料清单!M532</f>
        <v>0</v>
      </c>
      <c r="D532" s="83">
        <f>产品服务物料清单!N532</f>
        <v>0</v>
      </c>
      <c r="E532" s="123">
        <f>产品服务物料清单!O532</f>
        <v>0</v>
      </c>
      <c r="F532" s="83">
        <f>产品服务物料清单!P532</f>
        <v>0</v>
      </c>
      <c r="G532" s="83">
        <f>产品服务物料清单!U532</f>
        <v>0</v>
      </c>
      <c r="H532" s="123">
        <f>产品服务物料清单!V532</f>
        <v>0</v>
      </c>
      <c r="I532" s="83">
        <f>产品服务物料清单!X532</f>
        <v>0</v>
      </c>
      <c r="J532" s="83">
        <f>产品服务物料清单!Y532</f>
        <v>0</v>
      </c>
      <c r="K532" s="83">
        <f>产品服务物料清单!Z532</f>
        <v>0</v>
      </c>
      <c r="L532" s="83">
        <f>产品服务物料清单!AA532</f>
        <v>0</v>
      </c>
      <c r="M532" s="24">
        <f>产品服务物料清单!AB532</f>
        <v>0</v>
      </c>
      <c r="N532" s="83">
        <f>产品服务物料清单!AC532</f>
        <v>0</v>
      </c>
      <c r="O532" s="83">
        <f>产品服务物料清单!AD532</f>
        <v>0</v>
      </c>
      <c r="P532" s="83">
        <f>产品服务物料清单!AE532</f>
        <v>0</v>
      </c>
      <c r="Q532" s="20">
        <f>产品服务物料清单!B532</f>
        <v>0</v>
      </c>
      <c r="R532" s="20">
        <f>产品服务物料清单!A532</f>
        <v>0</v>
      </c>
      <c r="S532" s="20">
        <f>产品服务物料清单!C532</f>
        <v>0</v>
      </c>
      <c r="T532" s="21">
        <f>产品服务物料清单!F532</f>
        <v>0</v>
      </c>
      <c r="U532" s="20">
        <f>产品服务物料清单!E532</f>
        <v>0</v>
      </c>
      <c r="V532" s="22">
        <f>产品服务物料清单!H532</f>
        <v>0</v>
      </c>
      <c r="W532" s="20">
        <f>产品服务物料清单!G532</f>
        <v>0</v>
      </c>
      <c r="X532" s="20">
        <f>产品服务物料清单!I532</f>
        <v>0</v>
      </c>
      <c r="Y532" s="20">
        <f>产品服务物料清单!AQ532</f>
        <v>0</v>
      </c>
      <c r="Z532" s="20">
        <f>产品服务物料清单!K532</f>
        <v>0</v>
      </c>
      <c r="AA532" s="24">
        <f>产品服务物料清单!Q532</f>
        <v>0</v>
      </c>
      <c r="AB532" s="83">
        <f>产品服务物料清单!R532</f>
        <v>0</v>
      </c>
      <c r="AC532" s="123">
        <f>产品服务物料清单!S532</f>
        <v>0</v>
      </c>
    </row>
    <row r="533" spans="1:29" ht="14.1" customHeight="1" x14ac:dyDescent="0.3">
      <c r="A533" s="83">
        <f>产品服务物料清单!J533</f>
        <v>0</v>
      </c>
      <c r="B533" s="83">
        <f>产品服务物料清单!L533</f>
        <v>0</v>
      </c>
      <c r="C533" s="83">
        <f>产品服务物料清单!M533</f>
        <v>0</v>
      </c>
      <c r="D533" s="83">
        <f>产品服务物料清单!N533</f>
        <v>0</v>
      </c>
      <c r="E533" s="123">
        <f>产品服务物料清单!O533</f>
        <v>0</v>
      </c>
      <c r="F533" s="83">
        <f>产品服务物料清单!P533</f>
        <v>0</v>
      </c>
      <c r="G533" s="83">
        <f>产品服务物料清单!U533</f>
        <v>0</v>
      </c>
      <c r="H533" s="123">
        <f>产品服务物料清单!V533</f>
        <v>0</v>
      </c>
      <c r="I533" s="83">
        <f>产品服务物料清单!X533</f>
        <v>0</v>
      </c>
      <c r="J533" s="83">
        <f>产品服务物料清单!Y533</f>
        <v>0</v>
      </c>
      <c r="K533" s="83">
        <f>产品服务物料清单!Z533</f>
        <v>0</v>
      </c>
      <c r="L533" s="83">
        <f>产品服务物料清单!AA533</f>
        <v>0</v>
      </c>
      <c r="M533" s="24">
        <f>产品服务物料清单!AB533</f>
        <v>0</v>
      </c>
      <c r="N533" s="83">
        <f>产品服务物料清单!AC533</f>
        <v>0</v>
      </c>
      <c r="O533" s="83">
        <f>产品服务物料清单!AD533</f>
        <v>0</v>
      </c>
      <c r="P533" s="83">
        <f>产品服务物料清单!AE533</f>
        <v>0</v>
      </c>
      <c r="Q533" s="20">
        <f>产品服务物料清单!B533</f>
        <v>0</v>
      </c>
      <c r="R533" s="20">
        <f>产品服务物料清单!A533</f>
        <v>0</v>
      </c>
      <c r="S533" s="20">
        <f>产品服务物料清单!C533</f>
        <v>0</v>
      </c>
      <c r="T533" s="21">
        <f>产品服务物料清单!F533</f>
        <v>0</v>
      </c>
      <c r="U533" s="20">
        <f>产品服务物料清单!E533</f>
        <v>0</v>
      </c>
      <c r="V533" s="22">
        <f>产品服务物料清单!H533</f>
        <v>0</v>
      </c>
      <c r="W533" s="20">
        <f>产品服务物料清单!G533</f>
        <v>0</v>
      </c>
      <c r="X533" s="20">
        <f>产品服务物料清单!I533</f>
        <v>0</v>
      </c>
      <c r="Y533" s="20">
        <f>产品服务物料清单!AQ533</f>
        <v>0</v>
      </c>
      <c r="Z533" s="20">
        <f>产品服务物料清单!K533</f>
        <v>0</v>
      </c>
      <c r="AA533" s="24">
        <f>产品服务物料清单!Q533</f>
        <v>0</v>
      </c>
      <c r="AB533" s="83">
        <f>产品服务物料清单!R533</f>
        <v>0</v>
      </c>
      <c r="AC533" s="123">
        <f>产品服务物料清单!S533</f>
        <v>0</v>
      </c>
    </row>
    <row r="534" spans="1:29" ht="14.1" customHeight="1" x14ac:dyDescent="0.3">
      <c r="A534" s="83">
        <f>产品服务物料清单!J534</f>
        <v>0</v>
      </c>
      <c r="B534" s="83">
        <f>产品服务物料清单!L534</f>
        <v>0</v>
      </c>
      <c r="C534" s="83">
        <f>产品服务物料清单!M534</f>
        <v>0</v>
      </c>
      <c r="D534" s="83">
        <f>产品服务物料清单!N534</f>
        <v>0</v>
      </c>
      <c r="E534" s="123">
        <f>产品服务物料清单!O534</f>
        <v>0</v>
      </c>
      <c r="F534" s="83">
        <f>产品服务物料清单!P534</f>
        <v>0</v>
      </c>
      <c r="G534" s="83">
        <f>产品服务物料清单!U534</f>
        <v>0</v>
      </c>
      <c r="H534" s="123">
        <f>产品服务物料清单!V534</f>
        <v>0</v>
      </c>
      <c r="I534" s="83">
        <f>产品服务物料清单!X534</f>
        <v>0</v>
      </c>
      <c r="J534" s="83">
        <f>产品服务物料清单!Y534</f>
        <v>0</v>
      </c>
      <c r="K534" s="83">
        <f>产品服务物料清单!Z534</f>
        <v>0</v>
      </c>
      <c r="L534" s="83">
        <f>产品服务物料清单!AA534</f>
        <v>0</v>
      </c>
      <c r="M534" s="24">
        <f>产品服务物料清单!AB534</f>
        <v>0</v>
      </c>
      <c r="N534" s="83">
        <f>产品服务物料清单!AC534</f>
        <v>0</v>
      </c>
      <c r="O534" s="83">
        <f>产品服务物料清单!AD534</f>
        <v>0</v>
      </c>
      <c r="P534" s="83">
        <f>产品服务物料清单!AE534</f>
        <v>0</v>
      </c>
      <c r="Q534" s="20">
        <f>产品服务物料清单!B534</f>
        <v>0</v>
      </c>
      <c r="R534" s="20">
        <f>产品服务物料清单!A534</f>
        <v>0</v>
      </c>
      <c r="S534" s="20">
        <f>产品服务物料清单!C534</f>
        <v>0</v>
      </c>
      <c r="T534" s="21">
        <f>产品服务物料清单!F534</f>
        <v>0</v>
      </c>
      <c r="U534" s="20">
        <f>产品服务物料清单!E534</f>
        <v>0</v>
      </c>
      <c r="V534" s="22">
        <f>产品服务物料清单!H534</f>
        <v>0</v>
      </c>
      <c r="W534" s="20">
        <f>产品服务物料清单!G534</f>
        <v>0</v>
      </c>
      <c r="X534" s="20">
        <f>产品服务物料清单!I534</f>
        <v>0</v>
      </c>
      <c r="Y534" s="20">
        <f>产品服务物料清单!AQ534</f>
        <v>0</v>
      </c>
      <c r="Z534" s="20">
        <f>产品服务物料清单!K534</f>
        <v>0</v>
      </c>
      <c r="AA534" s="24">
        <f>产品服务物料清单!Q534</f>
        <v>0</v>
      </c>
      <c r="AB534" s="83">
        <f>产品服务物料清单!R534</f>
        <v>0</v>
      </c>
      <c r="AC534" s="123">
        <f>产品服务物料清单!S534</f>
        <v>0</v>
      </c>
    </row>
    <row r="535" spans="1:29" ht="14.1" customHeight="1" x14ac:dyDescent="0.3">
      <c r="A535" s="83">
        <f>产品服务物料清单!J535</f>
        <v>0</v>
      </c>
      <c r="B535" s="83">
        <f>产品服务物料清单!L535</f>
        <v>0</v>
      </c>
      <c r="C535" s="83">
        <f>产品服务物料清单!M535</f>
        <v>0</v>
      </c>
      <c r="D535" s="83">
        <f>产品服务物料清单!N535</f>
        <v>0</v>
      </c>
      <c r="E535" s="123">
        <f>产品服务物料清单!O535</f>
        <v>0</v>
      </c>
      <c r="F535" s="83">
        <f>产品服务物料清单!P535</f>
        <v>0</v>
      </c>
      <c r="G535" s="83">
        <f>产品服务物料清单!U535</f>
        <v>0</v>
      </c>
      <c r="H535" s="123">
        <f>产品服务物料清单!V535</f>
        <v>0</v>
      </c>
      <c r="I535" s="83">
        <f>产品服务物料清单!X535</f>
        <v>0</v>
      </c>
      <c r="J535" s="83">
        <f>产品服务物料清单!Y535</f>
        <v>0</v>
      </c>
      <c r="K535" s="83">
        <f>产品服务物料清单!Z535</f>
        <v>0</v>
      </c>
      <c r="L535" s="83">
        <f>产品服务物料清单!AA535</f>
        <v>0</v>
      </c>
      <c r="M535" s="24">
        <f>产品服务物料清单!AB535</f>
        <v>0</v>
      </c>
      <c r="N535" s="83">
        <f>产品服务物料清单!AC535</f>
        <v>0</v>
      </c>
      <c r="O535" s="83">
        <f>产品服务物料清单!AD535</f>
        <v>0</v>
      </c>
      <c r="P535" s="83">
        <f>产品服务物料清单!AE535</f>
        <v>0</v>
      </c>
      <c r="Q535" s="20">
        <f>产品服务物料清单!B535</f>
        <v>0</v>
      </c>
      <c r="R535" s="20">
        <f>产品服务物料清单!A535</f>
        <v>0</v>
      </c>
      <c r="S535" s="20">
        <f>产品服务物料清单!C535</f>
        <v>0</v>
      </c>
      <c r="T535" s="21">
        <f>产品服务物料清单!F535</f>
        <v>0</v>
      </c>
      <c r="U535" s="20">
        <f>产品服务物料清单!E535</f>
        <v>0</v>
      </c>
      <c r="V535" s="22">
        <f>产品服务物料清单!H535</f>
        <v>0</v>
      </c>
      <c r="W535" s="20">
        <f>产品服务物料清单!G535</f>
        <v>0</v>
      </c>
      <c r="X535" s="20">
        <f>产品服务物料清单!I535</f>
        <v>0</v>
      </c>
      <c r="Y535" s="20">
        <f>产品服务物料清单!AQ535</f>
        <v>0</v>
      </c>
      <c r="Z535" s="20">
        <f>产品服务物料清单!K535</f>
        <v>0</v>
      </c>
      <c r="AA535" s="24">
        <f>产品服务物料清单!Q535</f>
        <v>0</v>
      </c>
      <c r="AB535" s="83">
        <f>产品服务物料清单!R535</f>
        <v>0</v>
      </c>
      <c r="AC535" s="123">
        <f>产品服务物料清单!S535</f>
        <v>0</v>
      </c>
    </row>
    <row r="536" spans="1:29" ht="14.1" customHeight="1" x14ac:dyDescent="0.3">
      <c r="A536" s="83">
        <f>产品服务物料清单!J536</f>
        <v>0</v>
      </c>
      <c r="B536" s="83">
        <f>产品服务物料清单!L536</f>
        <v>0</v>
      </c>
      <c r="C536" s="83">
        <f>产品服务物料清单!M536</f>
        <v>0</v>
      </c>
      <c r="D536" s="83">
        <f>产品服务物料清单!N536</f>
        <v>0</v>
      </c>
      <c r="E536" s="123">
        <f>产品服务物料清单!O536</f>
        <v>0</v>
      </c>
      <c r="F536" s="83">
        <f>产品服务物料清单!P536</f>
        <v>0</v>
      </c>
      <c r="G536" s="83">
        <f>产品服务物料清单!U536</f>
        <v>0</v>
      </c>
      <c r="H536" s="123">
        <f>产品服务物料清单!V536</f>
        <v>0</v>
      </c>
      <c r="I536" s="83">
        <f>产品服务物料清单!X536</f>
        <v>0</v>
      </c>
      <c r="J536" s="83">
        <f>产品服务物料清单!Y536</f>
        <v>0</v>
      </c>
      <c r="K536" s="83">
        <f>产品服务物料清单!Z536</f>
        <v>0</v>
      </c>
      <c r="L536" s="83">
        <f>产品服务物料清单!AA536</f>
        <v>0</v>
      </c>
      <c r="M536" s="24">
        <f>产品服务物料清单!AB536</f>
        <v>0</v>
      </c>
      <c r="N536" s="83">
        <f>产品服务物料清单!AC536</f>
        <v>0</v>
      </c>
      <c r="O536" s="83">
        <f>产品服务物料清单!AD536</f>
        <v>0</v>
      </c>
      <c r="P536" s="83">
        <f>产品服务物料清单!AE536</f>
        <v>0</v>
      </c>
      <c r="Q536" s="20">
        <f>产品服务物料清单!B536</f>
        <v>0</v>
      </c>
      <c r="R536" s="20">
        <f>产品服务物料清单!A536</f>
        <v>0</v>
      </c>
      <c r="S536" s="20">
        <f>产品服务物料清单!C536</f>
        <v>0</v>
      </c>
      <c r="T536" s="21">
        <f>产品服务物料清单!F536</f>
        <v>0</v>
      </c>
      <c r="U536" s="20">
        <f>产品服务物料清单!E536</f>
        <v>0</v>
      </c>
      <c r="V536" s="22">
        <f>产品服务物料清单!H536</f>
        <v>0</v>
      </c>
      <c r="W536" s="20">
        <f>产品服务物料清单!G536</f>
        <v>0</v>
      </c>
      <c r="X536" s="20">
        <f>产品服务物料清单!I536</f>
        <v>0</v>
      </c>
      <c r="Y536" s="20">
        <f>产品服务物料清单!AQ536</f>
        <v>0</v>
      </c>
      <c r="Z536" s="20">
        <f>产品服务物料清单!K536</f>
        <v>0</v>
      </c>
      <c r="AA536" s="24">
        <f>产品服务物料清单!Q536</f>
        <v>0</v>
      </c>
      <c r="AB536" s="83">
        <f>产品服务物料清单!R536</f>
        <v>0</v>
      </c>
      <c r="AC536" s="123">
        <f>产品服务物料清单!S536</f>
        <v>0</v>
      </c>
    </row>
    <row r="537" spans="1:29" ht="14.1" customHeight="1" x14ac:dyDescent="0.3">
      <c r="A537" s="83">
        <f>产品服务物料清单!J537</f>
        <v>0</v>
      </c>
      <c r="B537" s="83">
        <f>产品服务物料清单!L537</f>
        <v>0</v>
      </c>
      <c r="C537" s="83">
        <f>产品服务物料清单!M537</f>
        <v>0</v>
      </c>
      <c r="D537" s="83">
        <f>产品服务物料清单!N537</f>
        <v>0</v>
      </c>
      <c r="E537" s="123">
        <f>产品服务物料清单!O537</f>
        <v>0</v>
      </c>
      <c r="F537" s="83">
        <f>产品服务物料清单!P537</f>
        <v>0</v>
      </c>
      <c r="G537" s="83">
        <f>产品服务物料清单!U537</f>
        <v>0</v>
      </c>
      <c r="H537" s="123">
        <f>产品服务物料清单!V537</f>
        <v>0</v>
      </c>
      <c r="I537" s="83">
        <f>产品服务物料清单!X537</f>
        <v>0</v>
      </c>
      <c r="J537" s="83">
        <f>产品服务物料清单!Y537</f>
        <v>0</v>
      </c>
      <c r="K537" s="83">
        <f>产品服务物料清单!Z537</f>
        <v>0</v>
      </c>
      <c r="L537" s="83">
        <f>产品服务物料清单!AA537</f>
        <v>0</v>
      </c>
      <c r="M537" s="24">
        <f>产品服务物料清单!AB537</f>
        <v>0</v>
      </c>
      <c r="N537" s="83">
        <f>产品服务物料清单!AC537</f>
        <v>0</v>
      </c>
      <c r="O537" s="83">
        <f>产品服务物料清单!AD537</f>
        <v>0</v>
      </c>
      <c r="P537" s="83">
        <f>产品服务物料清单!AE537</f>
        <v>0</v>
      </c>
      <c r="Q537" s="20">
        <f>产品服务物料清单!B537</f>
        <v>0</v>
      </c>
      <c r="R537" s="20">
        <f>产品服务物料清单!A537</f>
        <v>0</v>
      </c>
      <c r="S537" s="20">
        <f>产品服务物料清单!C537</f>
        <v>0</v>
      </c>
      <c r="T537" s="21">
        <f>产品服务物料清单!F537</f>
        <v>0</v>
      </c>
      <c r="U537" s="20">
        <f>产品服务物料清单!E537</f>
        <v>0</v>
      </c>
      <c r="V537" s="22">
        <f>产品服务物料清单!H537</f>
        <v>0</v>
      </c>
      <c r="W537" s="20">
        <f>产品服务物料清单!G537</f>
        <v>0</v>
      </c>
      <c r="X537" s="20">
        <f>产品服务物料清单!I537</f>
        <v>0</v>
      </c>
      <c r="Y537" s="20">
        <f>产品服务物料清单!AQ537</f>
        <v>0</v>
      </c>
      <c r="Z537" s="20">
        <f>产品服务物料清单!K537</f>
        <v>0</v>
      </c>
      <c r="AA537" s="24">
        <f>产品服务物料清单!Q537</f>
        <v>0</v>
      </c>
      <c r="AB537" s="83">
        <f>产品服务物料清单!R537</f>
        <v>0</v>
      </c>
      <c r="AC537" s="123">
        <f>产品服务物料清单!S537</f>
        <v>0</v>
      </c>
    </row>
    <row r="538" spans="1:29" ht="14.1" customHeight="1" x14ac:dyDescent="0.3">
      <c r="A538" s="83">
        <f>产品服务物料清单!J538</f>
        <v>0</v>
      </c>
      <c r="B538" s="83">
        <f>产品服务物料清单!L538</f>
        <v>0</v>
      </c>
      <c r="C538" s="83">
        <f>产品服务物料清单!M538</f>
        <v>0</v>
      </c>
      <c r="D538" s="83">
        <f>产品服务物料清单!N538</f>
        <v>0</v>
      </c>
      <c r="E538" s="123">
        <f>产品服务物料清单!O538</f>
        <v>0</v>
      </c>
      <c r="F538" s="83">
        <f>产品服务物料清单!P538</f>
        <v>0</v>
      </c>
      <c r="G538" s="83">
        <f>产品服务物料清单!U538</f>
        <v>0</v>
      </c>
      <c r="H538" s="123">
        <f>产品服务物料清单!V538</f>
        <v>0</v>
      </c>
      <c r="I538" s="83">
        <f>产品服务物料清单!X538</f>
        <v>0</v>
      </c>
      <c r="J538" s="83">
        <f>产品服务物料清单!Y538</f>
        <v>0</v>
      </c>
      <c r="K538" s="83">
        <f>产品服务物料清单!Z538</f>
        <v>0</v>
      </c>
      <c r="L538" s="83">
        <f>产品服务物料清单!AA538</f>
        <v>0</v>
      </c>
      <c r="M538" s="24">
        <f>产品服务物料清单!AB538</f>
        <v>0</v>
      </c>
      <c r="N538" s="83">
        <f>产品服务物料清单!AC538</f>
        <v>0</v>
      </c>
      <c r="O538" s="83">
        <f>产品服务物料清单!AD538</f>
        <v>0</v>
      </c>
      <c r="P538" s="83">
        <f>产品服务物料清单!AE538</f>
        <v>0</v>
      </c>
      <c r="Q538" s="20">
        <f>产品服务物料清单!B538</f>
        <v>0</v>
      </c>
      <c r="R538" s="20">
        <f>产品服务物料清单!A538</f>
        <v>0</v>
      </c>
      <c r="S538" s="20">
        <f>产品服务物料清单!C538</f>
        <v>0</v>
      </c>
      <c r="T538" s="21">
        <f>产品服务物料清单!F538</f>
        <v>0</v>
      </c>
      <c r="U538" s="20">
        <f>产品服务物料清单!E538</f>
        <v>0</v>
      </c>
      <c r="V538" s="22">
        <f>产品服务物料清单!H538</f>
        <v>0</v>
      </c>
      <c r="W538" s="20">
        <f>产品服务物料清单!G538</f>
        <v>0</v>
      </c>
      <c r="X538" s="20">
        <f>产品服务物料清单!I538</f>
        <v>0</v>
      </c>
      <c r="Y538" s="20">
        <f>产品服务物料清单!AQ538</f>
        <v>0</v>
      </c>
      <c r="Z538" s="20">
        <f>产品服务物料清单!K538</f>
        <v>0</v>
      </c>
      <c r="AA538" s="24">
        <f>产品服务物料清单!Q538</f>
        <v>0</v>
      </c>
      <c r="AB538" s="83">
        <f>产品服务物料清单!R538</f>
        <v>0</v>
      </c>
      <c r="AC538" s="123">
        <f>产品服务物料清单!S538</f>
        <v>0</v>
      </c>
    </row>
    <row r="539" spans="1:29" ht="14.1" customHeight="1" x14ac:dyDescent="0.3">
      <c r="A539" s="83">
        <f>产品服务物料清单!J539</f>
        <v>0</v>
      </c>
      <c r="B539" s="83">
        <f>产品服务物料清单!L539</f>
        <v>0</v>
      </c>
      <c r="C539" s="83">
        <f>产品服务物料清单!M539</f>
        <v>0</v>
      </c>
      <c r="D539" s="83">
        <f>产品服务物料清单!N539</f>
        <v>0</v>
      </c>
      <c r="E539" s="123">
        <f>产品服务物料清单!O539</f>
        <v>0</v>
      </c>
      <c r="F539" s="83">
        <f>产品服务物料清单!P539</f>
        <v>0</v>
      </c>
      <c r="G539" s="83">
        <f>产品服务物料清单!U539</f>
        <v>0</v>
      </c>
      <c r="H539" s="123">
        <f>产品服务物料清单!V539</f>
        <v>0</v>
      </c>
      <c r="I539" s="83">
        <f>产品服务物料清单!X539</f>
        <v>0</v>
      </c>
      <c r="J539" s="83">
        <f>产品服务物料清单!Y539</f>
        <v>0</v>
      </c>
      <c r="K539" s="83">
        <f>产品服务物料清单!Z539</f>
        <v>0</v>
      </c>
      <c r="L539" s="83">
        <f>产品服务物料清单!AA539</f>
        <v>0</v>
      </c>
      <c r="M539" s="24">
        <f>产品服务物料清单!AB539</f>
        <v>0</v>
      </c>
      <c r="N539" s="83">
        <f>产品服务物料清单!AC539</f>
        <v>0</v>
      </c>
      <c r="O539" s="83">
        <f>产品服务物料清单!AD539</f>
        <v>0</v>
      </c>
      <c r="P539" s="83">
        <f>产品服务物料清单!AE539</f>
        <v>0</v>
      </c>
      <c r="Q539" s="20">
        <f>产品服务物料清单!B539</f>
        <v>0</v>
      </c>
      <c r="R539" s="20">
        <f>产品服务物料清单!A539</f>
        <v>0</v>
      </c>
      <c r="S539" s="20">
        <f>产品服务物料清单!C539</f>
        <v>0</v>
      </c>
      <c r="T539" s="21">
        <f>产品服务物料清单!F539</f>
        <v>0</v>
      </c>
      <c r="U539" s="20">
        <f>产品服务物料清单!E539</f>
        <v>0</v>
      </c>
      <c r="V539" s="22">
        <f>产品服务物料清单!H539</f>
        <v>0</v>
      </c>
      <c r="W539" s="20">
        <f>产品服务物料清单!G539</f>
        <v>0</v>
      </c>
      <c r="X539" s="20">
        <f>产品服务物料清单!I539</f>
        <v>0</v>
      </c>
      <c r="Y539" s="20">
        <f>产品服务物料清单!AQ539</f>
        <v>0</v>
      </c>
      <c r="Z539" s="20">
        <f>产品服务物料清单!K539</f>
        <v>0</v>
      </c>
      <c r="AA539" s="24">
        <f>产品服务物料清单!Q539</f>
        <v>0</v>
      </c>
      <c r="AB539" s="83">
        <f>产品服务物料清单!R539</f>
        <v>0</v>
      </c>
      <c r="AC539" s="123">
        <f>产品服务物料清单!S539</f>
        <v>0</v>
      </c>
    </row>
    <row r="540" spans="1:29" ht="14.1" customHeight="1" x14ac:dyDescent="0.3">
      <c r="A540" s="83">
        <f>产品服务物料清单!J540</f>
        <v>0</v>
      </c>
      <c r="B540" s="83">
        <f>产品服务物料清单!L540</f>
        <v>0</v>
      </c>
      <c r="C540" s="83">
        <f>产品服务物料清单!M540</f>
        <v>0</v>
      </c>
      <c r="D540" s="83">
        <f>产品服务物料清单!N540</f>
        <v>0</v>
      </c>
      <c r="E540" s="123">
        <f>产品服务物料清单!O540</f>
        <v>0</v>
      </c>
      <c r="F540" s="83">
        <f>产品服务物料清单!P540</f>
        <v>0</v>
      </c>
      <c r="G540" s="83">
        <f>产品服务物料清单!U540</f>
        <v>0</v>
      </c>
      <c r="H540" s="123">
        <f>产品服务物料清单!V540</f>
        <v>0</v>
      </c>
      <c r="I540" s="83">
        <f>产品服务物料清单!X540</f>
        <v>0</v>
      </c>
      <c r="J540" s="83">
        <f>产品服务物料清单!Y540</f>
        <v>0</v>
      </c>
      <c r="K540" s="83">
        <f>产品服务物料清单!Z540</f>
        <v>0</v>
      </c>
      <c r="L540" s="83">
        <f>产品服务物料清单!AA540</f>
        <v>0</v>
      </c>
      <c r="M540" s="24">
        <f>产品服务物料清单!AB540</f>
        <v>0</v>
      </c>
      <c r="N540" s="83">
        <f>产品服务物料清单!AC540</f>
        <v>0</v>
      </c>
      <c r="O540" s="83">
        <f>产品服务物料清单!AD540</f>
        <v>0</v>
      </c>
      <c r="P540" s="83">
        <f>产品服务物料清单!AE540</f>
        <v>0</v>
      </c>
      <c r="Q540" s="20">
        <f>产品服务物料清单!B540</f>
        <v>0</v>
      </c>
      <c r="R540" s="20">
        <f>产品服务物料清单!A540</f>
        <v>0</v>
      </c>
      <c r="S540" s="20">
        <f>产品服务物料清单!C540</f>
        <v>0</v>
      </c>
      <c r="T540" s="21">
        <f>产品服务物料清单!F540</f>
        <v>0</v>
      </c>
      <c r="U540" s="20">
        <f>产品服务物料清单!E540</f>
        <v>0</v>
      </c>
      <c r="V540" s="22">
        <f>产品服务物料清单!H540</f>
        <v>0</v>
      </c>
      <c r="W540" s="20">
        <f>产品服务物料清单!G540</f>
        <v>0</v>
      </c>
      <c r="X540" s="20">
        <f>产品服务物料清单!I540</f>
        <v>0</v>
      </c>
      <c r="Y540" s="20">
        <f>产品服务物料清单!AQ540</f>
        <v>0</v>
      </c>
      <c r="Z540" s="20">
        <f>产品服务物料清单!K540</f>
        <v>0</v>
      </c>
      <c r="AA540" s="24">
        <f>产品服务物料清单!Q540</f>
        <v>0</v>
      </c>
      <c r="AB540" s="83">
        <f>产品服务物料清单!R540</f>
        <v>0</v>
      </c>
      <c r="AC540" s="123">
        <f>产品服务物料清单!S540</f>
        <v>0</v>
      </c>
    </row>
    <row r="541" spans="1:29" ht="14.1" customHeight="1" x14ac:dyDescent="0.3">
      <c r="A541" s="83">
        <f>产品服务物料清单!J541</f>
        <v>0</v>
      </c>
      <c r="B541" s="83">
        <f>产品服务物料清单!L541</f>
        <v>0</v>
      </c>
      <c r="C541" s="83">
        <f>产品服务物料清单!M541</f>
        <v>0</v>
      </c>
      <c r="D541" s="83">
        <f>产品服务物料清单!N541</f>
        <v>0</v>
      </c>
      <c r="E541" s="123">
        <f>产品服务物料清单!O541</f>
        <v>0</v>
      </c>
      <c r="F541" s="83">
        <f>产品服务物料清单!P541</f>
        <v>0</v>
      </c>
      <c r="G541" s="83">
        <f>产品服务物料清单!U541</f>
        <v>0</v>
      </c>
      <c r="H541" s="123">
        <f>产品服务物料清单!V541</f>
        <v>0</v>
      </c>
      <c r="I541" s="83">
        <f>产品服务物料清单!X541</f>
        <v>0</v>
      </c>
      <c r="J541" s="83">
        <f>产品服务物料清单!Y541</f>
        <v>0</v>
      </c>
      <c r="K541" s="83">
        <f>产品服务物料清单!Z541</f>
        <v>0</v>
      </c>
      <c r="L541" s="83">
        <f>产品服务物料清单!AA541</f>
        <v>0</v>
      </c>
      <c r="M541" s="24">
        <f>产品服务物料清单!AB541</f>
        <v>0</v>
      </c>
      <c r="N541" s="83">
        <f>产品服务物料清单!AC541</f>
        <v>0</v>
      </c>
      <c r="O541" s="83">
        <f>产品服务物料清单!AD541</f>
        <v>0</v>
      </c>
      <c r="P541" s="83">
        <f>产品服务物料清单!AE541</f>
        <v>0</v>
      </c>
      <c r="Q541" s="20">
        <f>产品服务物料清单!B541</f>
        <v>0</v>
      </c>
      <c r="R541" s="20">
        <f>产品服务物料清单!A541</f>
        <v>0</v>
      </c>
      <c r="S541" s="20">
        <f>产品服务物料清单!C541</f>
        <v>0</v>
      </c>
      <c r="T541" s="21">
        <f>产品服务物料清单!F541</f>
        <v>0</v>
      </c>
      <c r="U541" s="20">
        <f>产品服务物料清单!E541</f>
        <v>0</v>
      </c>
      <c r="V541" s="22">
        <f>产品服务物料清单!H541</f>
        <v>0</v>
      </c>
      <c r="W541" s="20">
        <f>产品服务物料清单!G541</f>
        <v>0</v>
      </c>
      <c r="X541" s="20">
        <f>产品服务物料清单!I541</f>
        <v>0</v>
      </c>
      <c r="Y541" s="20">
        <f>产品服务物料清单!AQ541</f>
        <v>0</v>
      </c>
      <c r="Z541" s="20">
        <f>产品服务物料清单!K541</f>
        <v>0</v>
      </c>
      <c r="AA541" s="24">
        <f>产品服务物料清单!Q541</f>
        <v>0</v>
      </c>
      <c r="AB541" s="83">
        <f>产品服务物料清单!R541</f>
        <v>0</v>
      </c>
      <c r="AC541" s="123">
        <f>产品服务物料清单!S541</f>
        <v>0</v>
      </c>
    </row>
    <row r="542" spans="1:29" ht="14.1" customHeight="1" x14ac:dyDescent="0.3">
      <c r="A542" s="83">
        <f>产品服务物料清单!J542</f>
        <v>0</v>
      </c>
      <c r="B542" s="83">
        <f>产品服务物料清单!L542</f>
        <v>0</v>
      </c>
      <c r="C542" s="83">
        <f>产品服务物料清单!M542</f>
        <v>0</v>
      </c>
      <c r="D542" s="83">
        <f>产品服务物料清单!N542</f>
        <v>0</v>
      </c>
      <c r="E542" s="123">
        <f>产品服务物料清单!O542</f>
        <v>0</v>
      </c>
      <c r="F542" s="83">
        <f>产品服务物料清单!P542</f>
        <v>0</v>
      </c>
      <c r="G542" s="83">
        <f>产品服务物料清单!U542</f>
        <v>0</v>
      </c>
      <c r="H542" s="123">
        <f>产品服务物料清单!V542</f>
        <v>0</v>
      </c>
      <c r="I542" s="83">
        <f>产品服务物料清单!X542</f>
        <v>0</v>
      </c>
      <c r="J542" s="83">
        <f>产品服务物料清单!Y542</f>
        <v>0</v>
      </c>
      <c r="K542" s="83">
        <f>产品服务物料清单!Z542</f>
        <v>0</v>
      </c>
      <c r="L542" s="83">
        <f>产品服务物料清单!AA542</f>
        <v>0</v>
      </c>
      <c r="M542" s="24">
        <f>产品服务物料清单!AB542</f>
        <v>0</v>
      </c>
      <c r="N542" s="83">
        <f>产品服务物料清单!AC542</f>
        <v>0</v>
      </c>
      <c r="O542" s="83">
        <f>产品服务物料清单!AD542</f>
        <v>0</v>
      </c>
      <c r="P542" s="83">
        <f>产品服务物料清单!AE542</f>
        <v>0</v>
      </c>
      <c r="Q542" s="20">
        <f>产品服务物料清单!B542</f>
        <v>0</v>
      </c>
      <c r="R542" s="20">
        <f>产品服务物料清单!A542</f>
        <v>0</v>
      </c>
      <c r="S542" s="20">
        <f>产品服务物料清单!C542</f>
        <v>0</v>
      </c>
      <c r="T542" s="21">
        <f>产品服务物料清单!F542</f>
        <v>0</v>
      </c>
      <c r="U542" s="20">
        <f>产品服务物料清单!E542</f>
        <v>0</v>
      </c>
      <c r="V542" s="22">
        <f>产品服务物料清单!H542</f>
        <v>0</v>
      </c>
      <c r="W542" s="20">
        <f>产品服务物料清单!G542</f>
        <v>0</v>
      </c>
      <c r="X542" s="20">
        <f>产品服务物料清单!I542</f>
        <v>0</v>
      </c>
      <c r="Y542" s="20">
        <f>产品服务物料清单!AQ542</f>
        <v>0</v>
      </c>
      <c r="Z542" s="20">
        <f>产品服务物料清单!K542</f>
        <v>0</v>
      </c>
      <c r="AA542" s="24">
        <f>产品服务物料清单!Q542</f>
        <v>0</v>
      </c>
      <c r="AB542" s="83">
        <f>产品服务物料清单!R542</f>
        <v>0</v>
      </c>
      <c r="AC542" s="123">
        <f>产品服务物料清单!S542</f>
        <v>0</v>
      </c>
    </row>
    <row r="543" spans="1:29" ht="14.1" customHeight="1" x14ac:dyDescent="0.3">
      <c r="A543" s="83">
        <f>产品服务物料清单!J543</f>
        <v>0</v>
      </c>
      <c r="B543" s="83">
        <f>产品服务物料清单!L543</f>
        <v>0</v>
      </c>
      <c r="C543" s="83">
        <f>产品服务物料清单!M543</f>
        <v>0</v>
      </c>
      <c r="D543" s="83">
        <f>产品服务物料清单!N543</f>
        <v>0</v>
      </c>
      <c r="E543" s="123">
        <f>产品服务物料清单!O543</f>
        <v>0</v>
      </c>
      <c r="F543" s="83">
        <f>产品服务物料清单!P543</f>
        <v>0</v>
      </c>
      <c r="G543" s="83">
        <f>产品服务物料清单!U543</f>
        <v>0</v>
      </c>
      <c r="H543" s="123">
        <f>产品服务物料清单!V543</f>
        <v>0</v>
      </c>
      <c r="I543" s="83">
        <f>产品服务物料清单!X543</f>
        <v>0</v>
      </c>
      <c r="J543" s="83">
        <f>产品服务物料清单!Y543</f>
        <v>0</v>
      </c>
      <c r="K543" s="83">
        <f>产品服务物料清单!Z543</f>
        <v>0</v>
      </c>
      <c r="L543" s="83">
        <f>产品服务物料清单!AA543</f>
        <v>0</v>
      </c>
      <c r="M543" s="24">
        <f>产品服务物料清单!AB543</f>
        <v>0</v>
      </c>
      <c r="N543" s="83">
        <f>产品服务物料清单!AC543</f>
        <v>0</v>
      </c>
      <c r="O543" s="83">
        <f>产品服务物料清单!AD543</f>
        <v>0</v>
      </c>
      <c r="P543" s="83">
        <f>产品服务物料清单!AE543</f>
        <v>0</v>
      </c>
      <c r="Q543" s="20">
        <f>产品服务物料清单!B543</f>
        <v>0</v>
      </c>
      <c r="R543" s="20">
        <f>产品服务物料清单!A543</f>
        <v>0</v>
      </c>
      <c r="S543" s="20">
        <f>产品服务物料清单!C543</f>
        <v>0</v>
      </c>
      <c r="T543" s="21">
        <f>产品服务物料清单!F543</f>
        <v>0</v>
      </c>
      <c r="U543" s="20">
        <f>产品服务物料清单!E543</f>
        <v>0</v>
      </c>
      <c r="V543" s="22">
        <f>产品服务物料清单!H543</f>
        <v>0</v>
      </c>
      <c r="W543" s="20">
        <f>产品服务物料清单!G543</f>
        <v>0</v>
      </c>
      <c r="X543" s="20">
        <f>产品服务物料清单!I543</f>
        <v>0</v>
      </c>
      <c r="Y543" s="20">
        <f>产品服务物料清单!AQ543</f>
        <v>0</v>
      </c>
      <c r="Z543" s="20">
        <f>产品服务物料清单!K543</f>
        <v>0</v>
      </c>
      <c r="AA543" s="24">
        <f>产品服务物料清单!Q543</f>
        <v>0</v>
      </c>
      <c r="AB543" s="83">
        <f>产品服务物料清单!R543</f>
        <v>0</v>
      </c>
      <c r="AC543" s="123">
        <f>产品服务物料清单!S543</f>
        <v>0</v>
      </c>
    </row>
    <row r="544" spans="1:29" ht="14.1" customHeight="1" x14ac:dyDescent="0.3">
      <c r="A544" s="83">
        <f>产品服务物料清单!J544</f>
        <v>0</v>
      </c>
      <c r="B544" s="83">
        <f>产品服务物料清单!L544</f>
        <v>0</v>
      </c>
      <c r="C544" s="83">
        <f>产品服务物料清单!M544</f>
        <v>0</v>
      </c>
      <c r="D544" s="83">
        <f>产品服务物料清单!N544</f>
        <v>0</v>
      </c>
      <c r="E544" s="123">
        <f>产品服务物料清单!O544</f>
        <v>0</v>
      </c>
      <c r="F544" s="83">
        <f>产品服务物料清单!P544</f>
        <v>0</v>
      </c>
      <c r="G544" s="83">
        <f>产品服务物料清单!U544</f>
        <v>0</v>
      </c>
      <c r="H544" s="123">
        <f>产品服务物料清单!V544</f>
        <v>0</v>
      </c>
      <c r="I544" s="83">
        <f>产品服务物料清单!X544</f>
        <v>0</v>
      </c>
      <c r="J544" s="83">
        <f>产品服务物料清单!Y544</f>
        <v>0</v>
      </c>
      <c r="K544" s="83">
        <f>产品服务物料清单!Z544</f>
        <v>0</v>
      </c>
      <c r="L544" s="83">
        <f>产品服务物料清单!AA544</f>
        <v>0</v>
      </c>
      <c r="M544" s="24">
        <f>产品服务物料清单!AB544</f>
        <v>0</v>
      </c>
      <c r="N544" s="83">
        <f>产品服务物料清单!AC544</f>
        <v>0</v>
      </c>
      <c r="O544" s="83">
        <f>产品服务物料清单!AD544</f>
        <v>0</v>
      </c>
      <c r="P544" s="83">
        <f>产品服务物料清单!AE544</f>
        <v>0</v>
      </c>
      <c r="Q544" s="20">
        <f>产品服务物料清单!B544</f>
        <v>0</v>
      </c>
      <c r="R544" s="20">
        <f>产品服务物料清单!A544</f>
        <v>0</v>
      </c>
      <c r="S544" s="20">
        <f>产品服务物料清单!C544</f>
        <v>0</v>
      </c>
      <c r="T544" s="21">
        <f>产品服务物料清单!F544</f>
        <v>0</v>
      </c>
      <c r="U544" s="20">
        <f>产品服务物料清单!E544</f>
        <v>0</v>
      </c>
      <c r="V544" s="22">
        <f>产品服务物料清单!H544</f>
        <v>0</v>
      </c>
      <c r="W544" s="20">
        <f>产品服务物料清单!G544</f>
        <v>0</v>
      </c>
      <c r="X544" s="20">
        <f>产品服务物料清单!I544</f>
        <v>0</v>
      </c>
      <c r="Y544" s="20">
        <f>产品服务物料清单!AQ544</f>
        <v>0</v>
      </c>
      <c r="Z544" s="20">
        <f>产品服务物料清单!K544</f>
        <v>0</v>
      </c>
      <c r="AA544" s="24">
        <f>产品服务物料清单!Q544</f>
        <v>0</v>
      </c>
      <c r="AB544" s="83">
        <f>产品服务物料清单!R544</f>
        <v>0</v>
      </c>
      <c r="AC544" s="123">
        <f>产品服务物料清单!S544</f>
        <v>0</v>
      </c>
    </row>
    <row r="545" spans="1:29" ht="14.1" customHeight="1" x14ac:dyDescent="0.3">
      <c r="A545" s="83">
        <f>产品服务物料清单!J545</f>
        <v>0</v>
      </c>
      <c r="B545" s="83">
        <f>产品服务物料清单!L545</f>
        <v>0</v>
      </c>
      <c r="C545" s="83">
        <f>产品服务物料清单!M545</f>
        <v>0</v>
      </c>
      <c r="D545" s="83">
        <f>产品服务物料清单!N545</f>
        <v>0</v>
      </c>
      <c r="E545" s="123">
        <f>产品服务物料清单!O545</f>
        <v>0</v>
      </c>
      <c r="F545" s="83">
        <f>产品服务物料清单!P545</f>
        <v>0</v>
      </c>
      <c r="G545" s="83">
        <f>产品服务物料清单!U545</f>
        <v>0</v>
      </c>
      <c r="H545" s="123">
        <f>产品服务物料清单!V545</f>
        <v>0</v>
      </c>
      <c r="I545" s="83">
        <f>产品服务物料清单!X545</f>
        <v>0</v>
      </c>
      <c r="J545" s="83">
        <f>产品服务物料清单!Y545</f>
        <v>0</v>
      </c>
      <c r="K545" s="83">
        <f>产品服务物料清单!Z545</f>
        <v>0</v>
      </c>
      <c r="L545" s="83">
        <f>产品服务物料清单!AA545</f>
        <v>0</v>
      </c>
      <c r="M545" s="24">
        <f>产品服务物料清单!AB545</f>
        <v>0</v>
      </c>
      <c r="N545" s="83">
        <f>产品服务物料清单!AC545</f>
        <v>0</v>
      </c>
      <c r="O545" s="83">
        <f>产品服务物料清单!AD545</f>
        <v>0</v>
      </c>
      <c r="P545" s="83">
        <f>产品服务物料清单!AE545</f>
        <v>0</v>
      </c>
      <c r="Q545" s="20">
        <f>产品服务物料清单!B545</f>
        <v>0</v>
      </c>
      <c r="R545" s="20">
        <f>产品服务物料清单!A545</f>
        <v>0</v>
      </c>
      <c r="S545" s="20">
        <f>产品服务物料清单!C545</f>
        <v>0</v>
      </c>
      <c r="T545" s="21">
        <f>产品服务物料清单!F545</f>
        <v>0</v>
      </c>
      <c r="U545" s="20">
        <f>产品服务物料清单!E545</f>
        <v>0</v>
      </c>
      <c r="V545" s="22">
        <f>产品服务物料清单!H545</f>
        <v>0</v>
      </c>
      <c r="W545" s="20">
        <f>产品服务物料清单!G545</f>
        <v>0</v>
      </c>
      <c r="X545" s="20">
        <f>产品服务物料清单!I545</f>
        <v>0</v>
      </c>
      <c r="Y545" s="20">
        <f>产品服务物料清单!AQ545</f>
        <v>0</v>
      </c>
      <c r="Z545" s="20">
        <f>产品服务物料清单!K545</f>
        <v>0</v>
      </c>
      <c r="AA545" s="24">
        <f>产品服务物料清单!Q545</f>
        <v>0</v>
      </c>
      <c r="AB545" s="83">
        <f>产品服务物料清单!R545</f>
        <v>0</v>
      </c>
      <c r="AC545" s="123">
        <f>产品服务物料清单!S545</f>
        <v>0</v>
      </c>
    </row>
    <row r="546" spans="1:29" ht="14.1" customHeight="1" x14ac:dyDescent="0.3">
      <c r="A546" s="83">
        <f>产品服务物料清单!J546</f>
        <v>0</v>
      </c>
      <c r="B546" s="83">
        <f>产品服务物料清单!L546</f>
        <v>0</v>
      </c>
      <c r="C546" s="83">
        <f>产品服务物料清单!M546</f>
        <v>0</v>
      </c>
      <c r="D546" s="83">
        <f>产品服务物料清单!N546</f>
        <v>0</v>
      </c>
      <c r="E546" s="123">
        <f>产品服务物料清单!O546</f>
        <v>0</v>
      </c>
      <c r="F546" s="83">
        <f>产品服务物料清单!P546</f>
        <v>0</v>
      </c>
      <c r="G546" s="83">
        <f>产品服务物料清单!U546</f>
        <v>0</v>
      </c>
      <c r="H546" s="123">
        <f>产品服务物料清单!V546</f>
        <v>0</v>
      </c>
      <c r="I546" s="83">
        <f>产品服务物料清单!X546</f>
        <v>0</v>
      </c>
      <c r="J546" s="83">
        <f>产品服务物料清单!Y546</f>
        <v>0</v>
      </c>
      <c r="K546" s="83">
        <f>产品服务物料清单!Z546</f>
        <v>0</v>
      </c>
      <c r="L546" s="83">
        <f>产品服务物料清单!AA546</f>
        <v>0</v>
      </c>
      <c r="M546" s="24">
        <f>产品服务物料清单!AB546</f>
        <v>0</v>
      </c>
      <c r="N546" s="83">
        <f>产品服务物料清单!AC546</f>
        <v>0</v>
      </c>
      <c r="O546" s="83">
        <f>产品服务物料清单!AD546</f>
        <v>0</v>
      </c>
      <c r="P546" s="83">
        <f>产品服务物料清单!AE546</f>
        <v>0</v>
      </c>
      <c r="Q546" s="20">
        <f>产品服务物料清单!B546</f>
        <v>0</v>
      </c>
      <c r="R546" s="20">
        <f>产品服务物料清单!A546</f>
        <v>0</v>
      </c>
      <c r="S546" s="20">
        <f>产品服务物料清单!C546</f>
        <v>0</v>
      </c>
      <c r="T546" s="21">
        <f>产品服务物料清单!F546</f>
        <v>0</v>
      </c>
      <c r="U546" s="20">
        <f>产品服务物料清单!E546</f>
        <v>0</v>
      </c>
      <c r="V546" s="22">
        <f>产品服务物料清单!H546</f>
        <v>0</v>
      </c>
      <c r="W546" s="20">
        <f>产品服务物料清单!G546</f>
        <v>0</v>
      </c>
      <c r="X546" s="20">
        <f>产品服务物料清单!I546</f>
        <v>0</v>
      </c>
      <c r="Y546" s="20">
        <f>产品服务物料清单!AQ546</f>
        <v>0</v>
      </c>
      <c r="Z546" s="20">
        <f>产品服务物料清单!K546</f>
        <v>0</v>
      </c>
      <c r="AA546" s="24">
        <f>产品服务物料清单!Q546</f>
        <v>0</v>
      </c>
      <c r="AB546" s="83">
        <f>产品服务物料清单!R546</f>
        <v>0</v>
      </c>
      <c r="AC546" s="123">
        <f>产品服务物料清单!S546</f>
        <v>0</v>
      </c>
    </row>
    <row r="547" spans="1:29" ht="14.1" customHeight="1" x14ac:dyDescent="0.3">
      <c r="A547" s="83">
        <f>产品服务物料清单!J547</f>
        <v>0</v>
      </c>
      <c r="B547" s="83">
        <f>产品服务物料清单!L547</f>
        <v>0</v>
      </c>
      <c r="C547" s="83">
        <f>产品服务物料清单!M547</f>
        <v>0</v>
      </c>
      <c r="D547" s="83">
        <f>产品服务物料清单!N547</f>
        <v>0</v>
      </c>
      <c r="E547" s="123">
        <f>产品服务物料清单!O547</f>
        <v>0</v>
      </c>
      <c r="F547" s="83">
        <f>产品服务物料清单!P547</f>
        <v>0</v>
      </c>
      <c r="G547" s="83">
        <f>产品服务物料清单!U547</f>
        <v>0</v>
      </c>
      <c r="H547" s="123">
        <f>产品服务物料清单!V547</f>
        <v>0</v>
      </c>
      <c r="I547" s="83">
        <f>产品服务物料清单!X547</f>
        <v>0</v>
      </c>
      <c r="J547" s="83">
        <f>产品服务物料清单!Y547</f>
        <v>0</v>
      </c>
      <c r="K547" s="83">
        <f>产品服务物料清单!Z547</f>
        <v>0</v>
      </c>
      <c r="L547" s="83">
        <f>产品服务物料清单!AA547</f>
        <v>0</v>
      </c>
      <c r="M547" s="24">
        <f>产品服务物料清单!AB547</f>
        <v>0</v>
      </c>
      <c r="N547" s="83">
        <f>产品服务物料清单!AC547</f>
        <v>0</v>
      </c>
      <c r="O547" s="83">
        <f>产品服务物料清单!AD547</f>
        <v>0</v>
      </c>
      <c r="P547" s="83">
        <f>产品服务物料清单!AE547</f>
        <v>0</v>
      </c>
      <c r="Q547" s="20">
        <f>产品服务物料清单!B547</f>
        <v>0</v>
      </c>
      <c r="R547" s="20">
        <f>产品服务物料清单!A547</f>
        <v>0</v>
      </c>
      <c r="S547" s="20">
        <f>产品服务物料清单!C547</f>
        <v>0</v>
      </c>
      <c r="T547" s="21">
        <f>产品服务物料清单!F547</f>
        <v>0</v>
      </c>
      <c r="U547" s="20">
        <f>产品服务物料清单!E547</f>
        <v>0</v>
      </c>
      <c r="V547" s="22">
        <f>产品服务物料清单!H547</f>
        <v>0</v>
      </c>
      <c r="W547" s="20">
        <f>产品服务物料清单!G547</f>
        <v>0</v>
      </c>
      <c r="X547" s="20">
        <f>产品服务物料清单!I547</f>
        <v>0</v>
      </c>
      <c r="Y547" s="20">
        <f>产品服务物料清单!AQ547</f>
        <v>0</v>
      </c>
      <c r="Z547" s="20">
        <f>产品服务物料清单!K547</f>
        <v>0</v>
      </c>
      <c r="AA547" s="24">
        <f>产品服务物料清单!Q547</f>
        <v>0</v>
      </c>
      <c r="AB547" s="83">
        <f>产品服务物料清单!R547</f>
        <v>0</v>
      </c>
      <c r="AC547" s="123">
        <f>产品服务物料清单!S547</f>
        <v>0</v>
      </c>
    </row>
  </sheetData>
  <sheetProtection insertHyperlinks="0" autoFilter="0"/>
  <autoFilter ref="A1:AC547" xr:uid="{00000000-0009-0000-0000-000009000000}"/>
  <phoneticPr fontId="1" type="noConversion"/>
  <conditionalFormatting sqref="A1">
    <cfRule type="duplicateValues" dxfId="5" priority="869"/>
  </conditionalFormatting>
  <conditionalFormatting sqref="A1:A1048576">
    <cfRule type="duplicateValues" dxfId="4" priority="868"/>
  </conditionalFormatting>
  <conditionalFormatting sqref="I1:P1">
    <cfRule type="cellIs" dxfId="3" priority="870" operator="equal">
      <formula>"√"</formula>
    </cfRule>
  </conditionalFormatting>
  <dataValidations count="1">
    <dataValidation type="list" allowBlank="1" showInputMessage="1" showErrorMessage="1" sqref="I1:L1" xr:uid="{00000000-0002-0000-0900-000000000000}">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53369-CB6A-4E9E-8D59-49DD6FEAD943}">
  <sheetPr>
    <outlinePr summaryBelow="0" summaryRight="0"/>
  </sheetPr>
  <dimension ref="A1:AN76"/>
  <sheetViews>
    <sheetView workbookViewId="0">
      <pane ySplit="1" topLeftCell="A2" activePane="bottomLeft" state="frozen"/>
      <selection pane="bottomLeft"/>
    </sheetView>
  </sheetViews>
  <sheetFormatPr defaultColWidth="8.81640625" defaultRowHeight="12.9" customHeight="1" x14ac:dyDescent="0.3"/>
  <cols>
    <col min="1" max="1" width="11.1796875" style="4" customWidth="1"/>
    <col min="2" max="2" width="42.81640625" style="4" customWidth="1"/>
    <col min="3" max="3" width="2.453125" style="12" customWidth="1"/>
    <col min="4" max="4" width="11.1796875" style="4" customWidth="1"/>
    <col min="5" max="5" width="40.1796875" style="4" customWidth="1"/>
    <col min="6" max="6" width="2.453125" style="12" customWidth="1"/>
    <col min="7" max="7" width="11.1796875" style="4" customWidth="1"/>
    <col min="8" max="8" width="29.1796875" style="4" customWidth="1"/>
    <col min="9" max="9" width="2.453125" style="12" customWidth="1"/>
    <col min="10" max="10" width="11.1796875" style="4" customWidth="1"/>
    <col min="11" max="11" width="41.81640625" style="4" customWidth="1"/>
    <col min="12" max="40" width="8.81640625" style="4"/>
  </cols>
  <sheetData>
    <row r="1" spans="1:11" s="11" customFormat="1" ht="13.05" customHeight="1" x14ac:dyDescent="0.3">
      <c r="A1" s="13" t="s">
        <v>48</v>
      </c>
      <c r="B1" s="14" t="s">
        <v>51</v>
      </c>
      <c r="C1" s="15"/>
      <c r="D1" s="13" t="s">
        <v>48</v>
      </c>
      <c r="E1" s="14" t="s">
        <v>51</v>
      </c>
      <c r="F1" s="15"/>
      <c r="G1" s="13" t="s">
        <v>48</v>
      </c>
      <c r="H1" s="14" t="s">
        <v>51</v>
      </c>
      <c r="I1" s="15"/>
      <c r="J1" s="13" t="s">
        <v>48</v>
      </c>
      <c r="K1" s="14" t="s">
        <v>51</v>
      </c>
    </row>
    <row r="2" spans="1:11" ht="13.05" customHeight="1" x14ac:dyDescent="0.3">
      <c r="A2" s="16" t="s">
        <v>1698</v>
      </c>
      <c r="B2" s="4" t="s">
        <v>1699</v>
      </c>
      <c r="D2" s="16" t="s">
        <v>2273</v>
      </c>
      <c r="E2" s="4" t="s">
        <v>2274</v>
      </c>
      <c r="G2" s="16">
        <v>5101001000</v>
      </c>
      <c r="H2" s="4" t="s">
        <v>2275</v>
      </c>
      <c r="J2" s="16" t="s">
        <v>2276</v>
      </c>
      <c r="K2" s="4" t="s">
        <v>2277</v>
      </c>
    </row>
    <row r="3" spans="1:11" ht="13.05" customHeight="1" x14ac:dyDescent="0.3">
      <c r="A3" s="16" t="s">
        <v>49</v>
      </c>
      <c r="B3" s="4" t="s">
        <v>52</v>
      </c>
      <c r="D3" s="16" t="s">
        <v>2278</v>
      </c>
      <c r="E3" s="4" t="s">
        <v>2279</v>
      </c>
      <c r="G3" s="16">
        <v>5101002000</v>
      </c>
      <c r="H3" s="4" t="s">
        <v>2280</v>
      </c>
      <c r="J3" s="16" t="s">
        <v>788</v>
      </c>
      <c r="K3" s="4" t="s">
        <v>789</v>
      </c>
    </row>
    <row r="4" spans="1:11" ht="13.05" customHeight="1" x14ac:dyDescent="0.3">
      <c r="A4" s="16" t="s">
        <v>1357</v>
      </c>
      <c r="B4" s="4" t="s">
        <v>1358</v>
      </c>
      <c r="D4" s="16" t="s">
        <v>2281</v>
      </c>
      <c r="E4" s="4" t="s">
        <v>2282</v>
      </c>
      <c r="G4" s="16">
        <v>5101003000</v>
      </c>
      <c r="H4" s="4" t="s">
        <v>2283</v>
      </c>
      <c r="J4" s="16" t="s">
        <v>2284</v>
      </c>
      <c r="K4" s="4" t="s">
        <v>2285</v>
      </c>
    </row>
    <row r="5" spans="1:11" ht="13.05" customHeight="1" x14ac:dyDescent="0.3">
      <c r="A5" s="16" t="s">
        <v>1855</v>
      </c>
      <c r="B5" s="4" t="s">
        <v>1856</v>
      </c>
      <c r="D5" s="16" t="s">
        <v>2286</v>
      </c>
      <c r="E5" s="4" t="s">
        <v>2287</v>
      </c>
      <c r="G5" s="16">
        <v>5101004000</v>
      </c>
      <c r="H5" s="4" t="s">
        <v>2288</v>
      </c>
      <c r="J5" s="16" t="s">
        <v>2289</v>
      </c>
      <c r="K5" s="4" t="s">
        <v>2290</v>
      </c>
    </row>
    <row r="6" spans="1:11" ht="13.05" customHeight="1" x14ac:dyDescent="0.3">
      <c r="A6" s="16" t="s">
        <v>2291</v>
      </c>
      <c r="B6" s="4" t="s">
        <v>2292</v>
      </c>
      <c r="D6" s="16" t="s">
        <v>2293</v>
      </c>
      <c r="E6" s="4" t="s">
        <v>2294</v>
      </c>
      <c r="G6" s="16">
        <v>5101005000</v>
      </c>
      <c r="H6" s="4" t="s">
        <v>2295</v>
      </c>
      <c r="J6" s="16" t="s">
        <v>2296</v>
      </c>
      <c r="K6" s="4" t="s">
        <v>2297</v>
      </c>
    </row>
    <row r="7" spans="1:11" ht="13.05" customHeight="1" x14ac:dyDescent="0.3">
      <c r="A7" s="16" t="s">
        <v>2298</v>
      </c>
      <c r="B7" s="4" t="s">
        <v>2299</v>
      </c>
      <c r="D7" s="16" t="s">
        <v>2300</v>
      </c>
      <c r="E7" s="4" t="s">
        <v>2301</v>
      </c>
      <c r="G7" s="85">
        <v>5101006000</v>
      </c>
      <c r="H7" s="84" t="s">
        <v>2302</v>
      </c>
      <c r="J7" s="16" t="s">
        <v>2303</v>
      </c>
      <c r="K7" s="4" t="s">
        <v>2304</v>
      </c>
    </row>
    <row r="8" spans="1:11" ht="13.05" customHeight="1" x14ac:dyDescent="0.3">
      <c r="A8" s="16" t="s">
        <v>2305</v>
      </c>
      <c r="B8" s="4" t="s">
        <v>2306</v>
      </c>
      <c r="D8" s="16" t="s">
        <v>2307</v>
      </c>
      <c r="E8" s="4" t="s">
        <v>2308</v>
      </c>
      <c r="G8" s="16">
        <v>5101007000</v>
      </c>
      <c r="H8" s="4" t="s">
        <v>2309</v>
      </c>
      <c r="J8" s="16" t="s">
        <v>2310</v>
      </c>
      <c r="K8" s="4" t="s">
        <v>2311</v>
      </c>
    </row>
    <row r="9" spans="1:11" ht="13.05" customHeight="1" x14ac:dyDescent="0.3">
      <c r="A9" s="16" t="s">
        <v>2312</v>
      </c>
      <c r="B9" s="4" t="s">
        <v>2313</v>
      </c>
      <c r="D9" s="16" t="s">
        <v>2314</v>
      </c>
      <c r="E9" s="4" t="s">
        <v>2315</v>
      </c>
      <c r="G9" s="16">
        <v>5101008000</v>
      </c>
      <c r="H9" s="4" t="s">
        <v>2316</v>
      </c>
      <c r="J9" s="16" t="s">
        <v>2317</v>
      </c>
      <c r="K9" s="4" t="s">
        <v>2318</v>
      </c>
    </row>
    <row r="10" spans="1:11" ht="13.05" customHeight="1" x14ac:dyDescent="0.3">
      <c r="A10" s="16" t="s">
        <v>2319</v>
      </c>
      <c r="B10" s="4" t="s">
        <v>2320</v>
      </c>
      <c r="D10" s="16" t="s">
        <v>1518</v>
      </c>
      <c r="E10" s="4" t="s">
        <v>1519</v>
      </c>
      <c r="G10" s="16">
        <v>5101009000</v>
      </c>
      <c r="H10" s="4" t="s">
        <v>2321</v>
      </c>
      <c r="J10" s="16" t="s">
        <v>2322</v>
      </c>
      <c r="K10" s="4" t="s">
        <v>2323</v>
      </c>
    </row>
    <row r="11" spans="1:11" ht="13.05" customHeight="1" x14ac:dyDescent="0.3">
      <c r="A11" s="16" t="s">
        <v>2324</v>
      </c>
      <c r="B11" s="4" t="s">
        <v>2325</v>
      </c>
      <c r="D11" s="17" t="s">
        <v>2326</v>
      </c>
      <c r="E11" s="18" t="s">
        <v>2327</v>
      </c>
      <c r="G11" s="16">
        <v>5101010000</v>
      </c>
      <c r="H11" s="4" t="s">
        <v>2328</v>
      </c>
      <c r="J11" s="16" t="s">
        <v>2329</v>
      </c>
      <c r="K11" s="4" t="s">
        <v>2330</v>
      </c>
    </row>
    <row r="12" spans="1:11" ht="13.05" customHeight="1" x14ac:dyDescent="0.3">
      <c r="A12" s="16" t="s">
        <v>2331</v>
      </c>
      <c r="B12" s="4" t="s">
        <v>2332</v>
      </c>
      <c r="D12" s="16" t="s">
        <v>567</v>
      </c>
      <c r="E12" s="4" t="s">
        <v>568</v>
      </c>
      <c r="G12" s="16">
        <v>5101011000</v>
      </c>
      <c r="H12" s="4" t="s">
        <v>425</v>
      </c>
      <c r="J12" s="16" t="s">
        <v>2333</v>
      </c>
      <c r="K12" s="4" t="s">
        <v>2334</v>
      </c>
    </row>
    <row r="13" spans="1:11" ht="13.05" customHeight="1" x14ac:dyDescent="0.3">
      <c r="A13" s="16" t="s">
        <v>2335</v>
      </c>
      <c r="B13" s="4" t="s">
        <v>2336</v>
      </c>
      <c r="D13" s="16" t="s">
        <v>1466</v>
      </c>
      <c r="E13" s="4" t="s">
        <v>1467</v>
      </c>
      <c r="G13" s="16">
        <v>5101012000</v>
      </c>
      <c r="H13" s="4" t="s">
        <v>2337</v>
      </c>
      <c r="J13" s="16" t="s">
        <v>2338</v>
      </c>
      <c r="K13" s="4" t="s">
        <v>2339</v>
      </c>
    </row>
    <row r="14" spans="1:11" ht="13.05" customHeight="1" x14ac:dyDescent="0.3">
      <c r="A14" s="16" t="s">
        <v>282</v>
      </c>
      <c r="B14" s="4" t="s">
        <v>283</v>
      </c>
      <c r="D14" s="16" t="s">
        <v>1482</v>
      </c>
      <c r="E14" s="4" t="s">
        <v>1483</v>
      </c>
      <c r="G14" s="16">
        <v>5101013000</v>
      </c>
      <c r="H14" s="4" t="s">
        <v>2340</v>
      </c>
      <c r="J14" s="16" t="s">
        <v>2341</v>
      </c>
      <c r="K14" s="4" t="s">
        <v>2342</v>
      </c>
    </row>
    <row r="15" spans="1:11" ht="13.05" customHeight="1" x14ac:dyDescent="0.3">
      <c r="A15" s="16" t="s">
        <v>2343</v>
      </c>
      <c r="B15" s="4" t="s">
        <v>2344</v>
      </c>
      <c r="D15" s="16" t="s">
        <v>1422</v>
      </c>
      <c r="E15" s="4" t="s">
        <v>1423</v>
      </c>
      <c r="G15" s="16">
        <v>5101014000</v>
      </c>
      <c r="H15" s="4" t="s">
        <v>674</v>
      </c>
      <c r="J15" s="16" t="s">
        <v>2345</v>
      </c>
      <c r="K15" s="4" t="s">
        <v>2346</v>
      </c>
    </row>
    <row r="16" spans="1:11" ht="13.05" customHeight="1" x14ac:dyDescent="0.3">
      <c r="A16" s="16" t="s">
        <v>1364</v>
      </c>
      <c r="B16" s="4" t="s">
        <v>1365</v>
      </c>
      <c r="D16" s="16" t="s">
        <v>1453</v>
      </c>
      <c r="E16" s="4" t="s">
        <v>1454</v>
      </c>
      <c r="G16" s="16">
        <v>5101015000</v>
      </c>
      <c r="H16" s="4" t="s">
        <v>643</v>
      </c>
      <c r="J16" s="16" t="s">
        <v>1008</v>
      </c>
      <c r="K16" s="4" t="s">
        <v>1009</v>
      </c>
    </row>
    <row r="17" spans="1:11" ht="13.05" customHeight="1" x14ac:dyDescent="0.3">
      <c r="A17" s="16" t="s">
        <v>2347</v>
      </c>
      <c r="B17" s="4" t="s">
        <v>2348</v>
      </c>
      <c r="D17" s="16" t="s">
        <v>2349</v>
      </c>
      <c r="E17" s="4" t="s">
        <v>2350</v>
      </c>
      <c r="G17" s="16">
        <v>5101016000</v>
      </c>
      <c r="H17" s="4" t="s">
        <v>2351</v>
      </c>
      <c r="J17" s="16" t="s">
        <v>2352</v>
      </c>
      <c r="K17" s="4" t="s">
        <v>2353</v>
      </c>
    </row>
    <row r="18" spans="1:11" ht="13.05" customHeight="1" x14ac:dyDescent="0.3">
      <c r="A18" s="16" t="s">
        <v>2354</v>
      </c>
      <c r="B18" s="4" t="s">
        <v>2355</v>
      </c>
      <c r="D18" s="16" t="s">
        <v>2356</v>
      </c>
      <c r="E18" s="4" t="s">
        <v>2357</v>
      </c>
      <c r="G18" s="16">
        <v>5101017000</v>
      </c>
      <c r="H18" s="4" t="s">
        <v>475</v>
      </c>
      <c r="J18" s="16" t="s">
        <v>507</v>
      </c>
      <c r="K18" s="4" t="s">
        <v>508</v>
      </c>
    </row>
    <row r="19" spans="1:11" ht="13.05" customHeight="1" x14ac:dyDescent="0.3">
      <c r="A19" s="16" t="s">
        <v>2358</v>
      </c>
      <c r="B19" s="4" t="s">
        <v>2359</v>
      </c>
      <c r="D19" s="16" t="s">
        <v>1427</v>
      </c>
      <c r="E19" s="4" t="s">
        <v>1428</v>
      </c>
      <c r="G19" s="16">
        <v>5101018000</v>
      </c>
      <c r="H19" s="4" t="s">
        <v>947</v>
      </c>
      <c r="J19" s="16" t="s">
        <v>464</v>
      </c>
      <c r="K19" s="4" t="s">
        <v>465</v>
      </c>
    </row>
    <row r="20" spans="1:11" ht="13.05" customHeight="1" x14ac:dyDescent="0.3">
      <c r="A20" s="16" t="s">
        <v>2360</v>
      </c>
      <c r="B20" s="4" t="s">
        <v>2361</v>
      </c>
      <c r="D20" s="16" t="s">
        <v>1477</v>
      </c>
      <c r="E20" s="4" t="s">
        <v>1478</v>
      </c>
      <c r="G20" s="16">
        <v>5101019000</v>
      </c>
      <c r="H20" s="4" t="s">
        <v>636</v>
      </c>
      <c r="J20" s="16" t="s">
        <v>469</v>
      </c>
      <c r="K20" s="4" t="s">
        <v>470</v>
      </c>
    </row>
    <row r="21" spans="1:11" ht="13.05" customHeight="1" x14ac:dyDescent="0.3">
      <c r="A21" s="16" t="s">
        <v>254</v>
      </c>
      <c r="B21" s="4" t="s">
        <v>255</v>
      </c>
      <c r="D21" s="16" t="s">
        <v>1493</v>
      </c>
      <c r="E21" s="4" t="s">
        <v>1494</v>
      </c>
      <c r="G21" s="16">
        <v>5101020000</v>
      </c>
      <c r="H21" s="4" t="s">
        <v>2362</v>
      </c>
      <c r="J21" s="16" t="s">
        <v>1156</v>
      </c>
      <c r="K21" s="4" t="s">
        <v>1157</v>
      </c>
    </row>
    <row r="22" spans="1:11" ht="13.05" customHeight="1" x14ac:dyDescent="0.3">
      <c r="A22" s="16" t="s">
        <v>264</v>
      </c>
      <c r="B22" s="4" t="s">
        <v>265</v>
      </c>
      <c r="D22" s="16" t="s">
        <v>1417</v>
      </c>
      <c r="E22" s="4" t="s">
        <v>1418</v>
      </c>
      <c r="G22" s="16">
        <v>5101021000</v>
      </c>
      <c r="H22" s="4" t="s">
        <v>831</v>
      </c>
      <c r="J22" s="16" t="s">
        <v>458</v>
      </c>
      <c r="K22" s="4" t="s">
        <v>459</v>
      </c>
    </row>
    <row r="23" spans="1:11" ht="13.05" customHeight="1" x14ac:dyDescent="0.3">
      <c r="A23" s="16" t="s">
        <v>2363</v>
      </c>
      <c r="B23" s="4" t="s">
        <v>2364</v>
      </c>
      <c r="D23" s="16" t="s">
        <v>561</v>
      </c>
      <c r="E23" s="4" t="s">
        <v>562</v>
      </c>
      <c r="G23" s="16">
        <v>5101022000</v>
      </c>
      <c r="H23" s="4" t="s">
        <v>1607</v>
      </c>
      <c r="J23" s="16" t="s">
        <v>2365</v>
      </c>
      <c r="K23" s="4" t="s">
        <v>2366</v>
      </c>
    </row>
    <row r="24" spans="1:11" ht="13.05" customHeight="1" x14ac:dyDescent="0.3">
      <c r="A24" s="16" t="s">
        <v>278</v>
      </c>
      <c r="B24" s="4" t="s">
        <v>279</v>
      </c>
      <c r="D24" s="16" t="s">
        <v>2367</v>
      </c>
      <c r="E24" s="4" t="s">
        <v>2368</v>
      </c>
      <c r="G24" s="16">
        <v>5101023000</v>
      </c>
      <c r="H24" s="4" t="s">
        <v>1614</v>
      </c>
      <c r="J24" s="16" t="s">
        <v>2369</v>
      </c>
      <c r="K24" s="4" t="s">
        <v>2370</v>
      </c>
    </row>
    <row r="25" spans="1:11" ht="13.05" customHeight="1" x14ac:dyDescent="0.3">
      <c r="A25" s="16" t="s">
        <v>1391</v>
      </c>
      <c r="B25" s="4" t="s">
        <v>1392</v>
      </c>
      <c r="D25" s="16" t="s">
        <v>1458</v>
      </c>
      <c r="E25" s="4" t="s">
        <v>1459</v>
      </c>
      <c r="G25" s="16">
        <v>5101024000</v>
      </c>
      <c r="H25" s="4" t="s">
        <v>1623</v>
      </c>
      <c r="J25" s="16" t="s">
        <v>1101</v>
      </c>
      <c r="K25" s="4" t="s">
        <v>1091</v>
      </c>
    </row>
    <row r="26" spans="1:11" ht="13.05" customHeight="1" x14ac:dyDescent="0.3">
      <c r="A26" s="16" t="s">
        <v>2371</v>
      </c>
      <c r="B26" s="4" t="s">
        <v>2372</v>
      </c>
      <c r="D26" s="16" t="s">
        <v>2373</v>
      </c>
      <c r="E26" s="4" t="s">
        <v>2374</v>
      </c>
      <c r="G26" s="16">
        <v>5101025000</v>
      </c>
      <c r="H26" s="4" t="s">
        <v>1783</v>
      </c>
    </row>
    <row r="27" spans="1:11" ht="13.05" customHeight="1" x14ac:dyDescent="0.3">
      <c r="A27" s="16" t="s">
        <v>1908</v>
      </c>
      <c r="B27" s="4" t="s">
        <v>1909</v>
      </c>
      <c r="D27" s="16" t="s">
        <v>2375</v>
      </c>
      <c r="E27" s="4" t="s">
        <v>2376</v>
      </c>
      <c r="G27" s="16">
        <v>5101028000</v>
      </c>
      <c r="H27" s="4" t="s">
        <v>2377</v>
      </c>
    </row>
    <row r="28" spans="1:11" ht="13.05" customHeight="1" x14ac:dyDescent="0.3">
      <c r="A28" s="16" t="s">
        <v>270</v>
      </c>
      <c r="B28" s="4" t="s">
        <v>271</v>
      </c>
      <c r="D28" s="16" t="s">
        <v>1440</v>
      </c>
      <c r="E28" s="4" t="s">
        <v>1441</v>
      </c>
      <c r="G28" s="16">
        <v>5101029000</v>
      </c>
      <c r="H28" s="4" t="s">
        <v>814</v>
      </c>
    </row>
    <row r="29" spans="1:11" ht="13.05" customHeight="1" x14ac:dyDescent="0.3">
      <c r="A29" s="16" t="s">
        <v>2378</v>
      </c>
      <c r="B29" s="4" t="s">
        <v>2379</v>
      </c>
      <c r="D29" s="16" t="s">
        <v>2380</v>
      </c>
      <c r="E29" s="4" t="s">
        <v>2381</v>
      </c>
      <c r="G29" s="16">
        <v>5101030000</v>
      </c>
      <c r="H29" s="4" t="s">
        <v>1022</v>
      </c>
    </row>
    <row r="30" spans="1:11" ht="13.05" customHeight="1" x14ac:dyDescent="0.3">
      <c r="A30" s="16" t="s">
        <v>260</v>
      </c>
      <c r="B30" s="4" t="s">
        <v>261</v>
      </c>
      <c r="D30" s="16" t="s">
        <v>1500</v>
      </c>
      <c r="E30" s="4" t="s">
        <v>1501</v>
      </c>
      <c r="G30" s="16">
        <v>5101031000</v>
      </c>
      <c r="H30" s="4" t="s">
        <v>2382</v>
      </c>
    </row>
    <row r="31" spans="1:11" ht="13.05" customHeight="1" x14ac:dyDescent="0.3">
      <c r="A31" s="16" t="s">
        <v>1350</v>
      </c>
      <c r="B31" s="4" t="s">
        <v>1351</v>
      </c>
      <c r="D31" s="16" t="s">
        <v>2383</v>
      </c>
      <c r="E31" s="4" t="s">
        <v>2384</v>
      </c>
      <c r="G31" s="16">
        <v>5101032000</v>
      </c>
      <c r="H31" s="4" t="s">
        <v>1891</v>
      </c>
    </row>
    <row r="32" spans="1:11" ht="13.05" customHeight="1" x14ac:dyDescent="0.3">
      <c r="A32" s="16" t="s">
        <v>2385</v>
      </c>
      <c r="B32" s="4" t="s">
        <v>2386</v>
      </c>
      <c r="G32" s="16">
        <v>5101033000</v>
      </c>
      <c r="H32" s="4" t="s">
        <v>2387</v>
      </c>
    </row>
    <row r="33" spans="1:8" ht="13.05" customHeight="1" x14ac:dyDescent="0.3">
      <c r="A33" s="16" t="s">
        <v>2388</v>
      </c>
      <c r="B33" s="4" t="s">
        <v>2389</v>
      </c>
      <c r="G33" s="16">
        <v>5101034000</v>
      </c>
      <c r="H33" s="4" t="s">
        <v>1115</v>
      </c>
    </row>
    <row r="34" spans="1:8" ht="13.05" customHeight="1" x14ac:dyDescent="0.3">
      <c r="G34" s="16">
        <v>5101035000</v>
      </c>
      <c r="H34" s="4" t="s">
        <v>438</v>
      </c>
    </row>
    <row r="35" spans="1:8" ht="13.05" customHeight="1" x14ac:dyDescent="0.3">
      <c r="G35" s="16">
        <v>5101036000</v>
      </c>
      <c r="H35" s="4" t="s">
        <v>449</v>
      </c>
    </row>
    <row r="36" spans="1:8" ht="13.05" customHeight="1" x14ac:dyDescent="0.3">
      <c r="G36" s="16">
        <v>5101037000</v>
      </c>
      <c r="H36" s="4" t="s">
        <v>1049</v>
      </c>
    </row>
    <row r="37" spans="1:8" ht="13.05" customHeight="1" x14ac:dyDescent="0.3">
      <c r="G37" s="16">
        <v>5101038000</v>
      </c>
      <c r="H37" s="4" t="s">
        <v>2390</v>
      </c>
    </row>
    <row r="38" spans="1:8" ht="13.05" customHeight="1" x14ac:dyDescent="0.3">
      <c r="G38" s="16">
        <v>5101039000</v>
      </c>
      <c r="H38" s="4" t="s">
        <v>2391</v>
      </c>
    </row>
    <row r="39" spans="1:8" ht="13.05" customHeight="1" x14ac:dyDescent="0.3">
      <c r="G39" s="16">
        <v>5101039001</v>
      </c>
      <c r="H39" s="4" t="s">
        <v>247</v>
      </c>
    </row>
    <row r="40" spans="1:8" ht="13.05" customHeight="1" x14ac:dyDescent="0.3">
      <c r="G40" s="16">
        <v>5101039002</v>
      </c>
      <c r="H40" s="4" t="s">
        <v>1001</v>
      </c>
    </row>
    <row r="41" spans="1:8" ht="13.05" customHeight="1" x14ac:dyDescent="0.3">
      <c r="G41" s="16">
        <v>5101039003</v>
      </c>
      <c r="H41" s="4" t="s">
        <v>1030</v>
      </c>
    </row>
    <row r="42" spans="1:8" ht="13.05" customHeight="1" x14ac:dyDescent="0.3">
      <c r="G42" s="16">
        <v>5101039099</v>
      </c>
      <c r="H42" s="4" t="s">
        <v>619</v>
      </c>
    </row>
    <row r="43" spans="1:8" ht="13.05" customHeight="1" x14ac:dyDescent="0.3">
      <c r="G43" s="16">
        <v>5101040000</v>
      </c>
      <c r="H43" s="4" t="s">
        <v>2392</v>
      </c>
    </row>
    <row r="44" spans="1:8" ht="13.05" customHeight="1" x14ac:dyDescent="0.3">
      <c r="G44" s="16">
        <v>5101041000</v>
      </c>
      <c r="H44" s="4" t="s">
        <v>894</v>
      </c>
    </row>
    <row r="45" spans="1:8" ht="13.05" customHeight="1" x14ac:dyDescent="0.3">
      <c r="G45" s="16">
        <v>5101042000</v>
      </c>
      <c r="H45" s="4" t="s">
        <v>2393</v>
      </c>
    </row>
    <row r="46" spans="1:8" ht="13.05" customHeight="1" x14ac:dyDescent="0.3">
      <c r="G46" s="16">
        <v>5101043000</v>
      </c>
      <c r="H46" s="4" t="s">
        <v>766</v>
      </c>
    </row>
    <row r="47" spans="1:8" ht="13.05" customHeight="1" x14ac:dyDescent="0.3">
      <c r="G47" s="16">
        <v>5101044000</v>
      </c>
      <c r="H47" s="4" t="s">
        <v>235</v>
      </c>
    </row>
    <row r="48" spans="1:8" ht="13.05" customHeight="1" x14ac:dyDescent="0.3">
      <c r="G48" s="16">
        <v>5101045000</v>
      </c>
      <c r="H48" s="4" t="s">
        <v>956</v>
      </c>
    </row>
    <row r="49" spans="7:8" ht="13.05" customHeight="1" x14ac:dyDescent="0.3">
      <c r="G49" s="16">
        <v>5101046000</v>
      </c>
      <c r="H49" s="4" t="s">
        <v>2394</v>
      </c>
    </row>
    <row r="50" spans="7:8" ht="13.05" customHeight="1" x14ac:dyDescent="0.3">
      <c r="G50" s="16">
        <v>5101047000</v>
      </c>
      <c r="H50" s="4" t="s">
        <v>2395</v>
      </c>
    </row>
    <row r="51" spans="7:8" ht="13.05" customHeight="1" x14ac:dyDescent="0.3">
      <c r="G51" s="16">
        <v>5101048000</v>
      </c>
      <c r="H51" s="4" t="s">
        <v>2396</v>
      </c>
    </row>
    <row r="52" spans="7:8" ht="13.05" customHeight="1" x14ac:dyDescent="0.3">
      <c r="G52" s="16">
        <v>5101049000</v>
      </c>
      <c r="H52" s="4" t="s">
        <v>2397</v>
      </c>
    </row>
    <row r="53" spans="7:8" ht="13.05" customHeight="1" x14ac:dyDescent="0.3">
      <c r="G53" s="16">
        <v>5101050000</v>
      </c>
      <c r="H53" s="4" t="s">
        <v>682</v>
      </c>
    </row>
    <row r="54" spans="7:8" ht="13.05" customHeight="1" x14ac:dyDescent="0.3">
      <c r="G54" s="85">
        <v>5101051000</v>
      </c>
      <c r="H54" s="84" t="s">
        <v>483</v>
      </c>
    </row>
    <row r="55" spans="7:8" ht="13.05" customHeight="1" x14ac:dyDescent="0.3">
      <c r="G55" s="16">
        <v>5101052000</v>
      </c>
      <c r="H55" s="4" t="s">
        <v>854</v>
      </c>
    </row>
    <row r="56" spans="7:8" ht="13.05" customHeight="1" x14ac:dyDescent="0.3">
      <c r="G56" s="16">
        <v>5101053000</v>
      </c>
      <c r="H56" s="4" t="s">
        <v>1601</v>
      </c>
    </row>
    <row r="57" spans="7:8" ht="13.05" customHeight="1" x14ac:dyDescent="0.3">
      <c r="G57" s="16">
        <v>5101054000</v>
      </c>
      <c r="H57" s="4" t="s">
        <v>1144</v>
      </c>
    </row>
    <row r="58" spans="7:8" ht="13.05" customHeight="1" x14ac:dyDescent="0.3">
      <c r="G58" s="16">
        <v>5101055000</v>
      </c>
      <c r="H58" s="4" t="s">
        <v>1097</v>
      </c>
    </row>
    <row r="59" spans="7:8" ht="13.05" customHeight="1" x14ac:dyDescent="0.3">
      <c r="G59" s="16">
        <v>5101056000</v>
      </c>
      <c r="H59" s="4" t="s">
        <v>2398</v>
      </c>
    </row>
    <row r="60" spans="7:8" ht="13.05" customHeight="1" x14ac:dyDescent="0.3">
      <c r="G60" s="16">
        <v>5101057000</v>
      </c>
      <c r="H60" s="4" t="s">
        <v>615</v>
      </c>
    </row>
    <row r="61" spans="7:8" ht="13.05" customHeight="1" x14ac:dyDescent="0.3">
      <c r="G61" s="16">
        <v>5101058000</v>
      </c>
      <c r="H61" s="4" t="s">
        <v>2399</v>
      </c>
    </row>
    <row r="62" spans="7:8" ht="13.05" customHeight="1" x14ac:dyDescent="0.3">
      <c r="G62" s="16">
        <v>5101059000</v>
      </c>
      <c r="H62" s="4" t="s">
        <v>845</v>
      </c>
    </row>
    <row r="63" spans="7:8" ht="13.05" customHeight="1" x14ac:dyDescent="0.3">
      <c r="G63" s="16">
        <v>5101060000</v>
      </c>
      <c r="H63" s="4" t="s">
        <v>546</v>
      </c>
    </row>
    <row r="64" spans="7:8" ht="13.05" customHeight="1" x14ac:dyDescent="0.3">
      <c r="G64" s="16">
        <v>5101061000</v>
      </c>
      <c r="H64" s="4" t="s">
        <v>1656</v>
      </c>
    </row>
    <row r="65" spans="7:8" ht="13.05" customHeight="1" x14ac:dyDescent="0.3">
      <c r="G65" s="16">
        <v>5101062000</v>
      </c>
      <c r="H65" s="4" t="s">
        <v>759</v>
      </c>
    </row>
    <row r="66" spans="7:8" ht="13.05" customHeight="1" x14ac:dyDescent="0.3">
      <c r="G66" s="16">
        <v>5101063000</v>
      </c>
      <c r="H66" s="4" t="s">
        <v>874</v>
      </c>
    </row>
    <row r="67" spans="7:8" ht="13.05" customHeight="1" x14ac:dyDescent="0.3">
      <c r="G67" s="16">
        <v>5101067000</v>
      </c>
      <c r="H67" s="4" t="s">
        <v>2400</v>
      </c>
    </row>
    <row r="68" spans="7:8" ht="13.05" customHeight="1" x14ac:dyDescent="0.3">
      <c r="G68" s="84">
        <v>5101068000</v>
      </c>
      <c r="H68" s="84" t="s">
        <v>496</v>
      </c>
    </row>
    <row r="69" spans="7:8" ht="13.05" customHeight="1" x14ac:dyDescent="0.3">
      <c r="G69" s="4">
        <v>5101069000</v>
      </c>
      <c r="H69" s="4" t="s">
        <v>1038</v>
      </c>
    </row>
    <row r="70" spans="7:8" ht="13.05" customHeight="1" x14ac:dyDescent="0.3">
      <c r="G70" s="4">
        <v>5101076000</v>
      </c>
      <c r="H70" s="4" t="s">
        <v>931</v>
      </c>
    </row>
    <row r="71" spans="7:8" ht="13.05" customHeight="1" x14ac:dyDescent="0.3">
      <c r="G71" s="4">
        <v>5101079000</v>
      </c>
      <c r="H71" s="4" t="s">
        <v>1693</v>
      </c>
    </row>
    <row r="72" spans="7:8" ht="13.05" customHeight="1" x14ac:dyDescent="0.3">
      <c r="G72" s="4">
        <v>5101080000</v>
      </c>
      <c r="H72" s="4" t="s">
        <v>2401</v>
      </c>
    </row>
    <row r="73" spans="7:8" ht="13.05" customHeight="1" x14ac:dyDescent="0.3">
      <c r="G73" s="4">
        <v>5101081000</v>
      </c>
      <c r="H73" s="4" t="s">
        <v>2402</v>
      </c>
    </row>
    <row r="74" spans="7:8" ht="13.05" customHeight="1" x14ac:dyDescent="0.3">
      <c r="G74" s="4">
        <v>5101082000</v>
      </c>
      <c r="H74" s="4" t="s">
        <v>2403</v>
      </c>
    </row>
    <row r="75" spans="7:8" ht="13.05" customHeight="1" x14ac:dyDescent="0.3">
      <c r="G75" s="4">
        <v>5101083000</v>
      </c>
      <c r="H75" s="4" t="s">
        <v>2404</v>
      </c>
    </row>
    <row r="76" spans="7:8" ht="13.05" customHeight="1" x14ac:dyDescent="0.3">
      <c r="G76" s="4">
        <v>5101099000</v>
      </c>
      <c r="H76" s="4" t="s">
        <v>2405</v>
      </c>
    </row>
  </sheetData>
  <sheetProtection insertHyperlinks="0" autoFilter="0"/>
  <autoFilter ref="G1:H76" xr:uid="{00000000-0009-0000-0000-00000A000000}"/>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8382E-D35D-40F8-917E-149B2FDCCB6B}">
  <sheetPr>
    <outlinePr summaryBelow="0" summaryRight="0"/>
  </sheetPr>
  <dimension ref="A1:AN68"/>
  <sheetViews>
    <sheetView workbookViewId="0"/>
  </sheetViews>
  <sheetFormatPr defaultColWidth="9" defaultRowHeight="12.9" customHeight="1" x14ac:dyDescent="0.3"/>
  <cols>
    <col min="1" max="1" width="21.1796875" style="4" customWidth="1"/>
    <col min="2" max="7" width="9" style="4"/>
    <col min="8" max="8" width="10.1796875" style="4" customWidth="1"/>
    <col min="9" max="9" width="32" style="4" customWidth="1"/>
    <col min="10" max="10" width="9.81640625" style="4" customWidth="1"/>
    <col min="11" max="11" width="27.81640625" style="4" customWidth="1"/>
    <col min="12" max="40" width="9" style="4"/>
  </cols>
  <sheetData>
    <row r="1" spans="1:11" ht="13.05" customHeight="1" x14ac:dyDescent="0.3">
      <c r="A1" s="4" t="s">
        <v>2406</v>
      </c>
      <c r="B1" s="4" t="s">
        <v>303</v>
      </c>
      <c r="H1" s="4" t="s">
        <v>2407</v>
      </c>
      <c r="I1" s="4" t="s">
        <v>2408</v>
      </c>
      <c r="J1" s="4" t="s">
        <v>2408</v>
      </c>
    </row>
    <row r="2" spans="1:11" ht="14.1" customHeight="1" x14ac:dyDescent="0.25">
      <c r="A2" s="4" t="s">
        <v>404</v>
      </c>
      <c r="B2" s="5">
        <v>2.9999999999999997E-4</v>
      </c>
      <c r="C2" s="4" t="s">
        <v>405</v>
      </c>
      <c r="D2" s="4" t="str">
        <f t="shared" ref="D2:D14" si="0">A2</f>
        <v>采购合同</v>
      </c>
      <c r="E2" s="6"/>
      <c r="F2" s="6"/>
    </row>
    <row r="3" spans="1:11" ht="14.1" customHeight="1" x14ac:dyDescent="0.25">
      <c r="A3" s="4" t="s">
        <v>316</v>
      </c>
      <c r="B3" s="5">
        <v>2.9999999999999997E-4</v>
      </c>
      <c r="C3" s="4" t="s">
        <v>322</v>
      </c>
      <c r="D3" s="4" t="str">
        <f t="shared" si="0"/>
        <v>销售合同</v>
      </c>
      <c r="E3" s="6"/>
      <c r="F3" s="6"/>
      <c r="H3" s="4" t="s">
        <v>543</v>
      </c>
      <c r="I3" s="4" t="s">
        <v>2409</v>
      </c>
      <c r="J3" s="9">
        <v>0.13</v>
      </c>
      <c r="K3" s="4" t="s">
        <v>544</v>
      </c>
    </row>
    <row r="4" spans="1:11" ht="14.1" customHeight="1" x14ac:dyDescent="0.25">
      <c r="A4" s="4" t="s">
        <v>328</v>
      </c>
      <c r="B4" s="5">
        <v>5.0000000000000001E-4</v>
      </c>
      <c r="C4" s="4" t="s">
        <v>329</v>
      </c>
      <c r="D4" s="4" t="str">
        <f t="shared" si="0"/>
        <v>加工承揽合同</v>
      </c>
      <c r="E4" s="6"/>
      <c r="F4" s="6"/>
      <c r="H4" s="4" t="s">
        <v>402</v>
      </c>
      <c r="I4" s="4" t="s">
        <v>2410</v>
      </c>
      <c r="J4" s="9">
        <v>0.13</v>
      </c>
      <c r="K4" s="4" t="s">
        <v>403</v>
      </c>
    </row>
    <row r="5" spans="1:11" ht="14.1" customHeight="1" x14ac:dyDescent="0.25">
      <c r="A5" s="4" t="s">
        <v>1379</v>
      </c>
      <c r="B5" s="5">
        <v>5.0000000000000001E-4</v>
      </c>
      <c r="C5" s="7" t="s">
        <v>1380</v>
      </c>
      <c r="D5" s="4" t="str">
        <f t="shared" si="0"/>
        <v>建设工程勘察设计合同</v>
      </c>
      <c r="E5" s="6"/>
      <c r="F5" s="6"/>
      <c r="H5" s="4" t="s">
        <v>574</v>
      </c>
      <c r="I5" s="4" t="s">
        <v>2411</v>
      </c>
      <c r="J5" s="9">
        <v>0.13</v>
      </c>
      <c r="K5" s="4" t="s">
        <v>575</v>
      </c>
    </row>
    <row r="6" spans="1:11" ht="14.1" customHeight="1" x14ac:dyDescent="0.25">
      <c r="A6" s="4" t="s">
        <v>842</v>
      </c>
      <c r="B6" s="5">
        <v>2.9999999999999997E-4</v>
      </c>
      <c r="C6" s="4" t="s">
        <v>843</v>
      </c>
      <c r="D6" s="4" t="str">
        <f t="shared" si="0"/>
        <v>建筑安装工程承包合同</v>
      </c>
      <c r="E6" s="6"/>
      <c r="F6" s="6"/>
      <c r="H6" s="4" t="s">
        <v>763</v>
      </c>
      <c r="I6" s="4" t="s">
        <v>2412</v>
      </c>
      <c r="J6" s="9">
        <v>0.13</v>
      </c>
      <c r="K6" s="4" t="s">
        <v>764</v>
      </c>
    </row>
    <row r="7" spans="1:11" ht="14.1" customHeight="1" x14ac:dyDescent="0.25">
      <c r="A7" s="4" t="s">
        <v>365</v>
      </c>
      <c r="B7" s="5">
        <v>1E-3</v>
      </c>
      <c r="C7" s="4" t="s">
        <v>366</v>
      </c>
      <c r="D7" s="4" t="str">
        <f t="shared" si="0"/>
        <v>财产租赁合同</v>
      </c>
      <c r="E7" s="6"/>
      <c r="F7" s="6"/>
      <c r="H7" s="4" t="s">
        <v>838</v>
      </c>
      <c r="I7" s="4" t="s">
        <v>2413</v>
      </c>
      <c r="J7" s="9">
        <v>0.09</v>
      </c>
      <c r="K7" s="4" t="s">
        <v>544</v>
      </c>
    </row>
    <row r="8" spans="1:11" ht="14.1" customHeight="1" x14ac:dyDescent="0.25">
      <c r="A8" s="4" t="s">
        <v>603</v>
      </c>
      <c r="B8" s="5">
        <v>5.0000000000000001E-4</v>
      </c>
      <c r="C8" s="4" t="s">
        <v>604</v>
      </c>
      <c r="D8" s="4" t="str">
        <f t="shared" si="0"/>
        <v>货物运输合同</v>
      </c>
      <c r="E8" s="6"/>
      <c r="F8" s="6"/>
      <c r="H8" s="4" t="s">
        <v>601</v>
      </c>
      <c r="I8" s="4" t="s">
        <v>2414</v>
      </c>
      <c r="J8" s="9">
        <v>0.09</v>
      </c>
      <c r="K8" s="4" t="s">
        <v>602</v>
      </c>
    </row>
    <row r="9" spans="1:11" ht="14.1" customHeight="1" x14ac:dyDescent="0.25">
      <c r="A9" s="4" t="s">
        <v>756</v>
      </c>
      <c r="B9" s="5">
        <v>1E-3</v>
      </c>
      <c r="C9" s="7" t="s">
        <v>757</v>
      </c>
      <c r="D9" s="4" t="str">
        <f t="shared" si="0"/>
        <v>仓储保管合同</v>
      </c>
      <c r="E9" s="6"/>
      <c r="F9" s="6"/>
      <c r="H9" s="4" t="s">
        <v>811</v>
      </c>
      <c r="I9" s="4" t="s">
        <v>2415</v>
      </c>
      <c r="J9" s="9">
        <v>0.09</v>
      </c>
      <c r="K9" s="4" t="s">
        <v>812</v>
      </c>
    </row>
    <row r="10" spans="1:11" ht="14.1" customHeight="1" x14ac:dyDescent="0.25">
      <c r="A10" s="4" t="s">
        <v>1715</v>
      </c>
      <c r="B10" s="8">
        <v>5.0000000000000002E-5</v>
      </c>
      <c r="C10" s="7" t="s">
        <v>1716</v>
      </c>
      <c r="D10" s="4" t="str">
        <f t="shared" si="0"/>
        <v>借款合同</v>
      </c>
      <c r="E10" s="6"/>
      <c r="F10" s="6"/>
      <c r="H10" s="4" t="s">
        <v>828</v>
      </c>
      <c r="I10" s="4" t="s">
        <v>2416</v>
      </c>
      <c r="J10" s="9">
        <v>0.09</v>
      </c>
      <c r="K10" s="4" t="s">
        <v>829</v>
      </c>
    </row>
    <row r="11" spans="1:11" ht="14.1" customHeight="1" x14ac:dyDescent="0.25">
      <c r="A11" s="4" t="s">
        <v>851</v>
      </c>
      <c r="B11" s="5">
        <v>1E-3</v>
      </c>
      <c r="C11" s="4" t="s">
        <v>852</v>
      </c>
      <c r="D11" s="4" t="str">
        <f t="shared" si="0"/>
        <v>财产保险合同</v>
      </c>
      <c r="E11" s="6"/>
      <c r="F11" s="6"/>
      <c r="H11" s="4" t="s">
        <v>770</v>
      </c>
      <c r="I11" s="4" t="s">
        <v>2417</v>
      </c>
      <c r="J11" s="9">
        <v>0.09</v>
      </c>
      <c r="K11" s="4" t="s">
        <v>771</v>
      </c>
    </row>
    <row r="12" spans="1:11" ht="14.1" customHeight="1" x14ac:dyDescent="0.25">
      <c r="A12" s="4" t="s">
        <v>335</v>
      </c>
      <c r="B12" s="5">
        <v>2.9999999999999997E-4</v>
      </c>
      <c r="C12" s="4" t="s">
        <v>336</v>
      </c>
      <c r="D12" s="4" t="str">
        <f t="shared" si="0"/>
        <v>技术合同</v>
      </c>
      <c r="E12" s="6"/>
      <c r="F12" s="6"/>
      <c r="H12" s="4" t="s">
        <v>2418</v>
      </c>
      <c r="I12" s="4" t="s">
        <v>2419</v>
      </c>
      <c r="J12" s="9">
        <v>0.09</v>
      </c>
      <c r="K12" s="4" t="s">
        <v>2420</v>
      </c>
    </row>
    <row r="13" spans="1:11" ht="13.05" customHeight="1" x14ac:dyDescent="0.3">
      <c r="A13" s="4" t="s">
        <v>358</v>
      </c>
      <c r="B13" s="5">
        <v>5.0000000000000001E-4</v>
      </c>
      <c r="C13" s="4" t="s">
        <v>359</v>
      </c>
      <c r="D13" s="4" t="str">
        <f t="shared" si="0"/>
        <v>产权转移合同</v>
      </c>
      <c r="H13" s="4" t="s">
        <v>2421</v>
      </c>
      <c r="I13" s="4" t="s">
        <v>2422</v>
      </c>
      <c r="J13" s="9">
        <v>0.09</v>
      </c>
      <c r="K13" s="4" t="s">
        <v>2423</v>
      </c>
    </row>
    <row r="14" spans="1:11" ht="13.05" customHeight="1" x14ac:dyDescent="0.3">
      <c r="A14" s="4" t="s">
        <v>370</v>
      </c>
      <c r="B14" s="9">
        <v>0</v>
      </c>
      <c r="C14" s="4" t="s">
        <v>371</v>
      </c>
      <c r="D14" s="4" t="str">
        <f t="shared" si="0"/>
        <v>不缴纳印花税</v>
      </c>
      <c r="H14" s="4" t="s">
        <v>633</v>
      </c>
      <c r="I14" s="4" t="s">
        <v>2424</v>
      </c>
      <c r="J14" s="9">
        <v>0.06</v>
      </c>
      <c r="K14" s="4" t="s">
        <v>634</v>
      </c>
    </row>
    <row r="15" spans="1:11" ht="13.05" customHeight="1" x14ac:dyDescent="0.3">
      <c r="A15" s="4" t="s">
        <v>2425</v>
      </c>
      <c r="B15" s="9">
        <v>0</v>
      </c>
      <c r="C15" s="4" t="s">
        <v>371</v>
      </c>
      <c r="H15" s="4" t="s">
        <v>818</v>
      </c>
      <c r="I15" s="4" t="s">
        <v>2426</v>
      </c>
      <c r="J15" s="9">
        <v>0.06</v>
      </c>
      <c r="K15" s="4" t="s">
        <v>164</v>
      </c>
    </row>
    <row r="16" spans="1:11" ht="13.05" customHeight="1" x14ac:dyDescent="0.3">
      <c r="H16" s="4" t="s">
        <v>849</v>
      </c>
      <c r="I16" s="4" t="s">
        <v>2427</v>
      </c>
      <c r="J16" s="9">
        <v>0.06</v>
      </c>
      <c r="K16" s="4" t="s">
        <v>850</v>
      </c>
    </row>
    <row r="17" spans="8:11" ht="13.05" customHeight="1" x14ac:dyDescent="0.3">
      <c r="H17" s="4" t="s">
        <v>1148</v>
      </c>
      <c r="I17" s="4" t="s">
        <v>2428</v>
      </c>
      <c r="J17" s="9">
        <v>0.06</v>
      </c>
      <c r="K17" s="4" t="s">
        <v>204</v>
      </c>
    </row>
    <row r="18" spans="8:11" ht="13.05" customHeight="1" x14ac:dyDescent="0.3">
      <c r="H18" s="4" t="s">
        <v>2429</v>
      </c>
      <c r="I18" s="4" t="s">
        <v>2430</v>
      </c>
      <c r="J18" s="9">
        <v>0.06</v>
      </c>
      <c r="K18" s="4" t="s">
        <v>2431</v>
      </c>
    </row>
    <row r="19" spans="8:11" ht="13.05" customHeight="1" x14ac:dyDescent="0.3">
      <c r="H19" s="4" t="s">
        <v>2432</v>
      </c>
      <c r="I19" s="4" t="s">
        <v>2433</v>
      </c>
      <c r="J19" s="9">
        <v>0.05</v>
      </c>
      <c r="K19" s="4" t="s">
        <v>634</v>
      </c>
    </row>
    <row r="20" spans="8:11" ht="13.05" customHeight="1" x14ac:dyDescent="0.3">
      <c r="H20" s="4" t="s">
        <v>2434</v>
      </c>
      <c r="I20" s="4" t="s">
        <v>2435</v>
      </c>
      <c r="J20" s="9">
        <v>0.05</v>
      </c>
      <c r="K20" s="4" t="s">
        <v>2436</v>
      </c>
    </row>
    <row r="21" spans="8:11" ht="13.05" customHeight="1" x14ac:dyDescent="0.3">
      <c r="H21" s="4" t="s">
        <v>2437</v>
      </c>
      <c r="I21" s="4" t="s">
        <v>2438</v>
      </c>
      <c r="J21" s="9">
        <v>0.05</v>
      </c>
      <c r="K21" s="4" t="s">
        <v>2439</v>
      </c>
    </row>
    <row r="22" spans="8:11" ht="13.05" customHeight="1" x14ac:dyDescent="0.3">
      <c r="H22" s="4" t="s">
        <v>2440</v>
      </c>
      <c r="I22" s="4" t="s">
        <v>2441</v>
      </c>
      <c r="J22" s="9">
        <v>0.03</v>
      </c>
      <c r="K22" s="4" t="s">
        <v>634</v>
      </c>
    </row>
    <row r="23" spans="8:11" ht="13.05" customHeight="1" x14ac:dyDescent="0.3">
      <c r="H23" s="4" t="s">
        <v>2442</v>
      </c>
      <c r="I23" s="4" t="s">
        <v>2443</v>
      </c>
      <c r="J23" s="9">
        <v>0.03</v>
      </c>
      <c r="K23" s="4" t="s">
        <v>2444</v>
      </c>
    </row>
    <row r="24" spans="8:11" ht="13.05" customHeight="1" x14ac:dyDescent="0.3">
      <c r="H24" s="4" t="s">
        <v>2445</v>
      </c>
      <c r="I24" s="4" t="s">
        <v>2446</v>
      </c>
      <c r="J24" s="9">
        <v>0.03</v>
      </c>
      <c r="K24" s="4" t="s">
        <v>2447</v>
      </c>
    </row>
    <row r="25" spans="8:11" ht="13.05" customHeight="1" x14ac:dyDescent="0.3">
      <c r="H25" s="4" t="s">
        <v>2448</v>
      </c>
      <c r="I25" s="4" t="s">
        <v>2449</v>
      </c>
      <c r="J25" s="9">
        <v>0.03</v>
      </c>
      <c r="K25" s="4" t="s">
        <v>162</v>
      </c>
    </row>
    <row r="26" spans="8:11" ht="13.05" customHeight="1" x14ac:dyDescent="0.3">
      <c r="H26" s="4" t="s">
        <v>2450</v>
      </c>
      <c r="I26" s="4" t="s">
        <v>2451</v>
      </c>
      <c r="J26" s="9">
        <v>0.03</v>
      </c>
      <c r="K26" s="4" t="s">
        <v>2452</v>
      </c>
    </row>
    <row r="27" spans="8:11" ht="13.05" customHeight="1" x14ac:dyDescent="0.3">
      <c r="H27" s="4" t="s">
        <v>2453</v>
      </c>
      <c r="I27" s="4" t="s">
        <v>2454</v>
      </c>
      <c r="J27" s="9">
        <v>0.03</v>
      </c>
      <c r="K27" s="4" t="s">
        <v>850</v>
      </c>
    </row>
    <row r="28" spans="8:11" ht="13.05" customHeight="1" x14ac:dyDescent="0.3">
      <c r="H28" s="4" t="s">
        <v>2455</v>
      </c>
      <c r="I28" s="4" t="s">
        <v>2456</v>
      </c>
      <c r="J28" s="9">
        <v>0.03</v>
      </c>
      <c r="K28" s="4" t="s">
        <v>2457</v>
      </c>
    </row>
    <row r="29" spans="8:11" ht="13.05" customHeight="1" x14ac:dyDescent="0.3">
      <c r="H29" s="4" t="s">
        <v>2458</v>
      </c>
      <c r="I29" s="4" t="s">
        <v>2459</v>
      </c>
      <c r="J29" s="9">
        <v>0.03</v>
      </c>
      <c r="K29" s="4" t="s">
        <v>204</v>
      </c>
    </row>
    <row r="30" spans="8:11" ht="13.05" customHeight="1" x14ac:dyDescent="0.3">
      <c r="H30" s="4" t="s">
        <v>2460</v>
      </c>
      <c r="I30" s="4" t="s">
        <v>2461</v>
      </c>
      <c r="J30" s="9">
        <v>0.03</v>
      </c>
      <c r="K30" s="4" t="s">
        <v>2431</v>
      </c>
    </row>
    <row r="31" spans="8:11" ht="13.05" customHeight="1" x14ac:dyDescent="0.3">
      <c r="H31" s="4" t="s">
        <v>2462</v>
      </c>
      <c r="I31" s="4" t="s">
        <v>2463</v>
      </c>
      <c r="J31" s="9">
        <v>0.03</v>
      </c>
      <c r="K31" s="4" t="s">
        <v>2464</v>
      </c>
    </row>
    <row r="32" spans="8:11" ht="13.05" customHeight="1" x14ac:dyDescent="0.3">
      <c r="H32" s="4" t="s">
        <v>612</v>
      </c>
      <c r="I32" s="4" t="s">
        <v>2465</v>
      </c>
      <c r="J32" s="9">
        <v>0</v>
      </c>
      <c r="K32" s="4" t="s">
        <v>613</v>
      </c>
    </row>
    <row r="33" spans="8:11" ht="13.05" customHeight="1" x14ac:dyDescent="0.3">
      <c r="H33" s="4" t="s">
        <v>2466</v>
      </c>
      <c r="I33" s="4" t="s">
        <v>2467</v>
      </c>
      <c r="J33" s="5">
        <v>1.4999999999999999E-2</v>
      </c>
      <c r="K33" s="4" t="s">
        <v>2468</v>
      </c>
    </row>
    <row r="34" spans="8:11" ht="13.05" customHeight="1" x14ac:dyDescent="0.3">
      <c r="H34" s="4" t="s">
        <v>2469</v>
      </c>
      <c r="I34" s="4" t="s">
        <v>2470</v>
      </c>
      <c r="J34" s="9">
        <v>0.01</v>
      </c>
      <c r="K34" s="4" t="s">
        <v>613</v>
      </c>
    </row>
    <row r="35" spans="8:11" ht="13.05" customHeight="1" x14ac:dyDescent="0.3">
      <c r="H35" s="4" t="s">
        <v>2471</v>
      </c>
      <c r="I35" s="4" t="s">
        <v>2472</v>
      </c>
      <c r="J35" s="9">
        <v>0.13</v>
      </c>
      <c r="K35" s="4" t="s">
        <v>2473</v>
      </c>
    </row>
    <row r="36" spans="8:11" ht="13.05" customHeight="1" x14ac:dyDescent="0.3">
      <c r="H36" s="4" t="s">
        <v>2474</v>
      </c>
      <c r="I36" s="4" t="s">
        <v>2475</v>
      </c>
      <c r="J36" s="9">
        <v>0.05</v>
      </c>
      <c r="K36" s="4" t="s">
        <v>2476</v>
      </c>
    </row>
    <row r="37" spans="8:11" ht="13.05" customHeight="1" x14ac:dyDescent="0.3">
      <c r="H37" s="4" t="s">
        <v>2477</v>
      </c>
      <c r="I37" s="4" t="s">
        <v>2478</v>
      </c>
      <c r="J37" s="9">
        <v>7.0000000000000007E-2</v>
      </c>
      <c r="K37" s="4" t="s">
        <v>613</v>
      </c>
    </row>
    <row r="38" spans="8:11" ht="13.05" customHeight="1" x14ac:dyDescent="0.3">
      <c r="H38" s="4" t="s">
        <v>2479</v>
      </c>
      <c r="I38" s="4" t="s">
        <v>2480</v>
      </c>
      <c r="J38" s="9">
        <v>7.0000000000000007E-2</v>
      </c>
      <c r="K38" s="4" t="s">
        <v>2481</v>
      </c>
    </row>
    <row r="39" spans="8:11" ht="13.05" customHeight="1" x14ac:dyDescent="0.3">
      <c r="H39" s="4" t="s">
        <v>2482</v>
      </c>
      <c r="I39" s="4" t="s">
        <v>2483</v>
      </c>
      <c r="J39" s="9">
        <v>0.04</v>
      </c>
      <c r="K39" s="4" t="s">
        <v>2484</v>
      </c>
    </row>
    <row r="40" spans="8:11" ht="13.05" customHeight="1" x14ac:dyDescent="0.3">
      <c r="H40" s="7" t="s">
        <v>2485</v>
      </c>
      <c r="I40" s="7" t="s">
        <v>2486</v>
      </c>
      <c r="J40" s="10">
        <v>0</v>
      </c>
      <c r="K40" s="4" t="s">
        <v>321</v>
      </c>
    </row>
    <row r="41" spans="8:11" ht="13.05" customHeight="1" x14ac:dyDescent="0.3">
      <c r="H41" s="7" t="s">
        <v>334</v>
      </c>
      <c r="I41" s="7" t="s">
        <v>2487</v>
      </c>
      <c r="J41" s="10">
        <v>0.06</v>
      </c>
      <c r="K41" s="4" t="s">
        <v>321</v>
      </c>
    </row>
    <row r="42" spans="8:11" ht="13.05" customHeight="1" x14ac:dyDescent="0.3">
      <c r="H42" s="7" t="s">
        <v>320</v>
      </c>
      <c r="I42" s="7" t="s">
        <v>2488</v>
      </c>
      <c r="J42" s="10">
        <v>0.13</v>
      </c>
      <c r="K42" s="4" t="s">
        <v>321</v>
      </c>
    </row>
    <row r="43" spans="8:11" ht="13.05" customHeight="1" x14ac:dyDescent="0.3">
      <c r="H43" s="7" t="s">
        <v>2489</v>
      </c>
      <c r="I43" s="7" t="s">
        <v>2490</v>
      </c>
      <c r="J43" s="10">
        <v>0.13</v>
      </c>
      <c r="K43" s="4" t="s">
        <v>2491</v>
      </c>
    </row>
    <row r="44" spans="8:11" ht="13.05" customHeight="1" x14ac:dyDescent="0.3">
      <c r="H44" s="7" t="s">
        <v>357</v>
      </c>
      <c r="I44" s="7" t="s">
        <v>2492</v>
      </c>
      <c r="J44" s="10">
        <v>0.09</v>
      </c>
      <c r="K44" s="4" t="s">
        <v>321</v>
      </c>
    </row>
    <row r="56" spans="1:2" ht="13.05" customHeight="1" x14ac:dyDescent="0.3">
      <c r="A56" s="4">
        <v>40480</v>
      </c>
      <c r="B56" s="4">
        <f t="shared" ref="B56:B62" si="1">A56/$A$61</f>
        <v>0.1</v>
      </c>
    </row>
    <row r="57" spans="1:2" ht="13.05" customHeight="1" x14ac:dyDescent="0.3">
      <c r="A57" s="4">
        <v>80960</v>
      </c>
      <c r="B57" s="4">
        <f t="shared" si="1"/>
        <v>0.2</v>
      </c>
    </row>
    <row r="58" spans="1:2" ht="13.05" customHeight="1" x14ac:dyDescent="0.3">
      <c r="A58" s="7">
        <v>80960</v>
      </c>
      <c r="B58" s="4">
        <f t="shared" si="1"/>
        <v>0.2</v>
      </c>
    </row>
    <row r="59" spans="1:2" ht="13.05" customHeight="1" x14ac:dyDescent="0.3">
      <c r="A59" s="7">
        <v>161920</v>
      </c>
      <c r="B59" s="4">
        <f t="shared" si="1"/>
        <v>0.4</v>
      </c>
    </row>
    <row r="60" spans="1:2" ht="13.05" customHeight="1" x14ac:dyDescent="0.3">
      <c r="A60" s="7">
        <v>40480</v>
      </c>
      <c r="B60" s="4">
        <f t="shared" si="1"/>
        <v>0.1</v>
      </c>
    </row>
    <row r="61" spans="1:2" ht="13.05" customHeight="1" x14ac:dyDescent="0.3">
      <c r="A61" s="4">
        <f>SUM(A56:A60)</f>
        <v>404800</v>
      </c>
      <c r="B61" s="4">
        <f t="shared" si="1"/>
        <v>1</v>
      </c>
    </row>
    <row r="62" spans="1:2" ht="13.05" customHeight="1" x14ac:dyDescent="0.3">
      <c r="A62" s="4">
        <f>SUM(A58:A60)</f>
        <v>283360</v>
      </c>
      <c r="B62" s="4">
        <f t="shared" si="1"/>
        <v>0.7</v>
      </c>
    </row>
    <row r="67" spans="1:1" ht="13.05" customHeight="1" x14ac:dyDescent="0.3">
      <c r="A67" s="4">
        <v>556054.81999999995</v>
      </c>
    </row>
    <row r="68" spans="1:1" ht="13.05" customHeight="1" x14ac:dyDescent="0.3">
      <c r="A68" s="4">
        <f>A67*0.0385/2</f>
        <v>10704.055284999999</v>
      </c>
    </row>
  </sheetData>
  <sheetProtection insertHyperlinks="0" autoFilter="0"/>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0149C-A9F8-43C3-A0BD-FAFEE643FF17}">
  <sheetPr>
    <outlinePr summaryBelow="0" summaryRight="0"/>
  </sheetPr>
  <dimension ref="A1:G53"/>
  <sheetViews>
    <sheetView workbookViewId="0"/>
  </sheetViews>
  <sheetFormatPr defaultColWidth="9" defaultRowHeight="14.1" customHeight="1" x14ac:dyDescent="0.3"/>
  <cols>
    <col min="1" max="1" width="7.1796875" style="83" customWidth="1"/>
    <col min="2" max="2" width="2.1796875" style="83" customWidth="1"/>
    <col min="3" max="3" width="14.1796875" style="83" customWidth="1"/>
    <col min="4" max="4" width="20" style="83" customWidth="1"/>
    <col min="5" max="5" width="36.1796875" style="83" customWidth="1"/>
    <col min="7" max="7" width="19.1796875" style="83" customWidth="1"/>
  </cols>
  <sheetData>
    <row r="1" spans="1:7" ht="14.1" customHeight="1" x14ac:dyDescent="0.3">
      <c r="A1" s="83" t="s">
        <v>2493</v>
      </c>
    </row>
    <row r="2" spans="1:7" ht="14.1" customHeight="1" x14ac:dyDescent="0.3">
      <c r="G2" s="83" t="s">
        <v>313</v>
      </c>
    </row>
    <row r="3" spans="1:7" ht="14.1" customHeight="1" x14ac:dyDescent="0.3">
      <c r="A3" s="83" t="s">
        <v>113</v>
      </c>
      <c r="B3" s="83" t="s">
        <v>102</v>
      </c>
      <c r="C3" s="83" t="s">
        <v>114</v>
      </c>
      <c r="D3" s="83" t="s">
        <v>519</v>
      </c>
      <c r="G3" s="83" t="s">
        <v>531</v>
      </c>
    </row>
    <row r="4" spans="1:7" ht="14.1" customHeight="1" x14ac:dyDescent="0.3">
      <c r="C4" s="83" t="s">
        <v>2494</v>
      </c>
      <c r="D4" s="83" t="s">
        <v>2495</v>
      </c>
      <c r="E4" s="83" t="s">
        <v>1961</v>
      </c>
      <c r="G4" s="83" t="s">
        <v>347</v>
      </c>
    </row>
    <row r="5" spans="1:7" ht="14.1" customHeight="1" x14ac:dyDescent="0.3">
      <c r="C5" s="83">
        <v>300142</v>
      </c>
      <c r="D5" s="83" t="s">
        <v>2496</v>
      </c>
      <c r="E5" s="83" t="s">
        <v>2497</v>
      </c>
      <c r="G5" s="83" t="s">
        <v>330</v>
      </c>
    </row>
    <row r="6" spans="1:7" ht="14.1" customHeight="1" x14ac:dyDescent="0.3">
      <c r="C6" s="83">
        <v>300122</v>
      </c>
      <c r="D6" s="83" t="s">
        <v>2496</v>
      </c>
      <c r="E6" s="83" t="s">
        <v>2498</v>
      </c>
      <c r="G6" s="83" t="s">
        <v>360</v>
      </c>
    </row>
    <row r="7" spans="1:7" ht="14.1" customHeight="1" x14ac:dyDescent="0.3">
      <c r="C7" s="83">
        <v>300080</v>
      </c>
      <c r="D7" s="83" t="s">
        <v>2496</v>
      </c>
      <c r="E7" s="83" t="s">
        <v>2499</v>
      </c>
      <c r="G7" s="83" t="s">
        <v>324</v>
      </c>
    </row>
    <row r="8" spans="1:7" ht="14.1" customHeight="1" x14ac:dyDescent="0.3">
      <c r="C8" s="83">
        <v>300081</v>
      </c>
      <c r="D8" s="83" t="s">
        <v>2496</v>
      </c>
      <c r="E8" s="83" t="s">
        <v>2500</v>
      </c>
      <c r="G8" s="83" t="s">
        <v>1442</v>
      </c>
    </row>
    <row r="9" spans="1:7" ht="14.1" customHeight="1" x14ac:dyDescent="0.3">
      <c r="C9" s="83">
        <v>300062</v>
      </c>
      <c r="D9" s="83" t="s">
        <v>2496</v>
      </c>
      <c r="E9" s="83" t="s">
        <v>2501</v>
      </c>
      <c r="G9" s="83" t="s">
        <v>412</v>
      </c>
    </row>
    <row r="10" spans="1:7" ht="14.1" customHeight="1" x14ac:dyDescent="0.3">
      <c r="C10" s="83">
        <v>300063</v>
      </c>
      <c r="D10" s="83" t="s">
        <v>2496</v>
      </c>
      <c r="E10" s="83" t="s">
        <v>2502</v>
      </c>
    </row>
    <row r="11" spans="1:7" ht="14.1" customHeight="1" x14ac:dyDescent="0.3">
      <c r="C11" s="83">
        <v>300064</v>
      </c>
      <c r="D11" s="83" t="s">
        <v>2496</v>
      </c>
      <c r="E11" s="83" t="s">
        <v>2503</v>
      </c>
    </row>
    <row r="12" spans="1:7" ht="14.1" customHeight="1" x14ac:dyDescent="0.3">
      <c r="C12" s="83">
        <v>300065</v>
      </c>
      <c r="D12" s="83" t="s">
        <v>2496</v>
      </c>
      <c r="E12" s="83" t="s">
        <v>2504</v>
      </c>
    </row>
    <row r="13" spans="1:7" ht="14.1" customHeight="1" x14ac:dyDescent="0.3">
      <c r="C13" s="83">
        <v>300066</v>
      </c>
      <c r="D13" s="83" t="s">
        <v>2496</v>
      </c>
      <c r="E13" s="83" t="s">
        <v>2505</v>
      </c>
    </row>
    <row r="14" spans="1:7" ht="14.1" customHeight="1" x14ac:dyDescent="0.3">
      <c r="C14" s="83">
        <v>300067</v>
      </c>
      <c r="D14" s="83" t="s">
        <v>2496</v>
      </c>
      <c r="E14" s="83" t="s">
        <v>2506</v>
      </c>
    </row>
    <row r="15" spans="1:7" ht="14.1" customHeight="1" x14ac:dyDescent="0.3">
      <c r="A15" s="83" t="s">
        <v>118</v>
      </c>
      <c r="B15" s="83" t="s">
        <v>102</v>
      </c>
      <c r="C15" s="83" t="s">
        <v>119</v>
      </c>
      <c r="D15" s="83" t="s">
        <v>533</v>
      </c>
    </row>
    <row r="16" spans="1:7" ht="14.1" customHeight="1" x14ac:dyDescent="0.3">
      <c r="C16" s="83" t="s">
        <v>2494</v>
      </c>
      <c r="D16" s="83" t="s">
        <v>2495</v>
      </c>
      <c r="E16" s="83" t="s">
        <v>1961</v>
      </c>
    </row>
    <row r="17" spans="1:5" ht="14.1" customHeight="1" x14ac:dyDescent="0.3">
      <c r="C17" s="83">
        <v>300140</v>
      </c>
      <c r="D17" s="83" t="s">
        <v>2496</v>
      </c>
      <c r="E17" s="83" t="s">
        <v>2507</v>
      </c>
    </row>
    <row r="18" spans="1:5" ht="14.1" customHeight="1" x14ac:dyDescent="0.3">
      <c r="C18" s="83">
        <v>300120</v>
      </c>
      <c r="D18" s="83" t="s">
        <v>2496</v>
      </c>
      <c r="E18" s="83" t="s">
        <v>2508</v>
      </c>
    </row>
    <row r="19" spans="1:5" ht="14.1" customHeight="1" x14ac:dyDescent="0.3">
      <c r="C19" s="83">
        <v>300082</v>
      </c>
      <c r="D19" s="83" t="s">
        <v>2496</v>
      </c>
      <c r="E19" s="83" t="s">
        <v>2509</v>
      </c>
    </row>
    <row r="20" spans="1:5" ht="14.1" customHeight="1" x14ac:dyDescent="0.3">
      <c r="C20" s="83">
        <v>300083</v>
      </c>
      <c r="D20" s="83" t="s">
        <v>2496</v>
      </c>
      <c r="E20" s="83" t="s">
        <v>2510</v>
      </c>
    </row>
    <row r="21" spans="1:5" ht="14.1" customHeight="1" x14ac:dyDescent="0.3">
      <c r="C21" s="83">
        <v>300084</v>
      </c>
      <c r="D21" s="83" t="s">
        <v>2496</v>
      </c>
      <c r="E21" s="83" t="s">
        <v>2511</v>
      </c>
    </row>
    <row r="22" spans="1:5" ht="14.1" customHeight="1" x14ac:dyDescent="0.3">
      <c r="C22" s="83">
        <v>300085</v>
      </c>
      <c r="D22" s="83" t="s">
        <v>2496</v>
      </c>
      <c r="E22" s="83" t="s">
        <v>2512</v>
      </c>
    </row>
    <row r="23" spans="1:5" ht="14.1" customHeight="1" x14ac:dyDescent="0.3">
      <c r="C23" s="83">
        <v>300086</v>
      </c>
      <c r="D23" s="83" t="s">
        <v>2496</v>
      </c>
      <c r="E23" s="83" t="s">
        <v>2513</v>
      </c>
    </row>
    <row r="24" spans="1:5" ht="14.1" customHeight="1" x14ac:dyDescent="0.3">
      <c r="C24" s="83">
        <v>300087</v>
      </c>
      <c r="D24" s="83" t="s">
        <v>2496</v>
      </c>
      <c r="E24" s="83" t="s">
        <v>2514</v>
      </c>
    </row>
    <row r="25" spans="1:5" ht="14.1" customHeight="1" x14ac:dyDescent="0.3">
      <c r="C25" s="83">
        <v>300088</v>
      </c>
      <c r="D25" s="83" t="s">
        <v>2496</v>
      </c>
      <c r="E25" s="83" t="s">
        <v>2515</v>
      </c>
    </row>
    <row r="26" spans="1:5" ht="14.1" customHeight="1" x14ac:dyDescent="0.3">
      <c r="C26" s="83">
        <v>300089</v>
      </c>
      <c r="D26" s="83" t="s">
        <v>2496</v>
      </c>
      <c r="E26" s="83" t="s">
        <v>2516</v>
      </c>
    </row>
    <row r="28" spans="1:5" ht="14.1" customHeight="1" x14ac:dyDescent="0.3">
      <c r="A28" s="83" t="s">
        <v>123</v>
      </c>
      <c r="B28" s="83" t="s">
        <v>102</v>
      </c>
      <c r="C28" s="83" t="s">
        <v>124</v>
      </c>
      <c r="D28" s="83" t="s">
        <v>539</v>
      </c>
    </row>
    <row r="29" spans="1:5" ht="14.1" customHeight="1" x14ac:dyDescent="0.3">
      <c r="C29" s="83" t="s">
        <v>2494</v>
      </c>
      <c r="D29" s="83" t="s">
        <v>2495</v>
      </c>
      <c r="E29" s="83" t="s">
        <v>1961</v>
      </c>
    </row>
    <row r="30" spans="1:5" ht="14.1" customHeight="1" x14ac:dyDescent="0.3">
      <c r="C30" s="83">
        <v>300141</v>
      </c>
      <c r="D30" s="83" t="s">
        <v>2496</v>
      </c>
      <c r="E30" s="83" t="s">
        <v>2517</v>
      </c>
    </row>
    <row r="31" spans="1:5" ht="14.1" customHeight="1" x14ac:dyDescent="0.3">
      <c r="C31" s="83">
        <v>300121</v>
      </c>
      <c r="D31" s="83" t="s">
        <v>2496</v>
      </c>
      <c r="E31" s="83" t="s">
        <v>2518</v>
      </c>
    </row>
    <row r="32" spans="1:5" ht="14.1" customHeight="1" x14ac:dyDescent="0.3">
      <c r="C32" s="83">
        <v>300090</v>
      </c>
      <c r="D32" s="83" t="s">
        <v>2496</v>
      </c>
      <c r="E32" s="83" t="s">
        <v>2519</v>
      </c>
    </row>
    <row r="33" spans="1:5" ht="14.1" customHeight="1" x14ac:dyDescent="0.3">
      <c r="C33" s="83">
        <v>300091</v>
      </c>
      <c r="D33" s="83" t="s">
        <v>2496</v>
      </c>
      <c r="E33" s="83" t="s">
        <v>2520</v>
      </c>
    </row>
    <row r="34" spans="1:5" ht="14.1" customHeight="1" x14ac:dyDescent="0.3">
      <c r="C34" s="83">
        <v>300092</v>
      </c>
      <c r="D34" s="83" t="s">
        <v>2496</v>
      </c>
      <c r="E34" s="83" t="s">
        <v>2521</v>
      </c>
    </row>
    <row r="35" spans="1:5" ht="14.1" customHeight="1" x14ac:dyDescent="0.3">
      <c r="C35" s="83">
        <v>300093</v>
      </c>
      <c r="D35" s="83" t="s">
        <v>2496</v>
      </c>
      <c r="E35" s="83" t="s">
        <v>2522</v>
      </c>
    </row>
    <row r="36" spans="1:5" ht="14.1" customHeight="1" x14ac:dyDescent="0.3">
      <c r="C36" s="83">
        <v>300094</v>
      </c>
      <c r="D36" s="83" t="s">
        <v>2496</v>
      </c>
      <c r="E36" s="83" t="s">
        <v>2523</v>
      </c>
    </row>
    <row r="37" spans="1:5" ht="14.1" customHeight="1" x14ac:dyDescent="0.3">
      <c r="C37" s="83">
        <v>300095</v>
      </c>
      <c r="D37" s="83" t="s">
        <v>2496</v>
      </c>
      <c r="E37" s="83" t="s">
        <v>2524</v>
      </c>
    </row>
    <row r="38" spans="1:5" ht="14.1" customHeight="1" x14ac:dyDescent="0.3">
      <c r="C38" s="83">
        <v>300096</v>
      </c>
      <c r="D38" s="83" t="s">
        <v>2496</v>
      </c>
      <c r="E38" s="83" t="s">
        <v>2525</v>
      </c>
    </row>
    <row r="39" spans="1:5" ht="14.1" customHeight="1" x14ac:dyDescent="0.3">
      <c r="C39" s="83">
        <v>300097</v>
      </c>
      <c r="D39" s="83" t="s">
        <v>2496</v>
      </c>
      <c r="E39" s="83" t="s">
        <v>2526</v>
      </c>
    </row>
    <row r="42" spans="1:5" ht="14.1" customHeight="1" x14ac:dyDescent="0.3">
      <c r="A42" s="83" t="s">
        <v>131</v>
      </c>
      <c r="B42" s="83" t="s">
        <v>102</v>
      </c>
      <c r="C42" s="83" t="s">
        <v>132</v>
      </c>
      <c r="D42" s="83" t="s">
        <v>550</v>
      </c>
    </row>
    <row r="43" spans="1:5" ht="14.1" customHeight="1" x14ac:dyDescent="0.3">
      <c r="C43" s="83" t="s">
        <v>2494</v>
      </c>
      <c r="D43" s="83" t="s">
        <v>2495</v>
      </c>
      <c r="E43" s="83" t="s">
        <v>1961</v>
      </c>
    </row>
    <row r="44" spans="1:5" ht="14.1" customHeight="1" x14ac:dyDescent="0.3">
      <c r="C44" s="83">
        <v>300143</v>
      </c>
      <c r="D44" s="83" t="s">
        <v>2496</v>
      </c>
      <c r="E44" s="83" t="s">
        <v>2527</v>
      </c>
    </row>
    <row r="45" spans="1:5" ht="14.1" customHeight="1" x14ac:dyDescent="0.3">
      <c r="C45" s="83">
        <v>300123</v>
      </c>
      <c r="D45" s="83" t="s">
        <v>2496</v>
      </c>
      <c r="E45" s="83" t="s">
        <v>2528</v>
      </c>
    </row>
    <row r="46" spans="1:5" ht="14.1" customHeight="1" x14ac:dyDescent="0.3">
      <c r="C46" s="83">
        <v>300098</v>
      </c>
      <c r="D46" s="83" t="s">
        <v>2496</v>
      </c>
      <c r="E46" s="83" t="s">
        <v>2529</v>
      </c>
    </row>
    <row r="47" spans="1:5" ht="14.1" customHeight="1" x14ac:dyDescent="0.3">
      <c r="C47" s="83">
        <v>300099</v>
      </c>
      <c r="D47" s="83" t="s">
        <v>2496</v>
      </c>
      <c r="E47" s="83" t="s">
        <v>2530</v>
      </c>
    </row>
    <row r="48" spans="1:5" ht="14.1" customHeight="1" x14ac:dyDescent="0.3">
      <c r="C48" s="83">
        <v>300100</v>
      </c>
      <c r="D48" s="83" t="s">
        <v>2496</v>
      </c>
      <c r="E48" s="83" t="s">
        <v>2531</v>
      </c>
    </row>
    <row r="49" spans="3:5" ht="14.1" customHeight="1" x14ac:dyDescent="0.3">
      <c r="C49" s="83">
        <v>300101</v>
      </c>
      <c r="D49" s="83" t="s">
        <v>2496</v>
      </c>
      <c r="E49" s="83" t="s">
        <v>2532</v>
      </c>
    </row>
    <row r="50" spans="3:5" ht="14.1" customHeight="1" x14ac:dyDescent="0.3">
      <c r="C50" s="83">
        <v>300102</v>
      </c>
      <c r="D50" s="83" t="s">
        <v>2496</v>
      </c>
      <c r="E50" s="83" t="s">
        <v>2533</v>
      </c>
    </row>
    <row r="51" spans="3:5" ht="14.1" customHeight="1" x14ac:dyDescent="0.3">
      <c r="C51" s="83">
        <v>300103</v>
      </c>
      <c r="D51" s="83" t="s">
        <v>2496</v>
      </c>
      <c r="E51" s="83" t="s">
        <v>2534</v>
      </c>
    </row>
    <row r="52" spans="3:5" ht="14.1" customHeight="1" x14ac:dyDescent="0.3">
      <c r="C52" s="83">
        <v>300104</v>
      </c>
      <c r="D52" s="83" t="s">
        <v>2496</v>
      </c>
      <c r="E52" s="83" t="s">
        <v>2535</v>
      </c>
    </row>
    <row r="53" spans="3:5" ht="14.1" customHeight="1" x14ac:dyDescent="0.3">
      <c r="C53" s="83">
        <v>300105</v>
      </c>
      <c r="D53" s="83" t="s">
        <v>2496</v>
      </c>
      <c r="E53" s="83" t="s">
        <v>2536</v>
      </c>
    </row>
  </sheetData>
  <sheetProtection insertHyperlinks="0" autoFilter="0"/>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AC09B-543E-40BB-A7D7-F47C8FB80DDA}">
  <sheetPr>
    <outlinePr summaryBelow="0" summaryRight="0"/>
  </sheetPr>
  <dimension ref="A1:AN336"/>
  <sheetViews>
    <sheetView workbookViewId="0"/>
  </sheetViews>
  <sheetFormatPr defaultColWidth="8.81640625" defaultRowHeight="14.1" customHeight="1" x14ac:dyDescent="0.3"/>
  <cols>
    <col min="1" max="1" width="4.1796875" style="83" customWidth="1"/>
    <col min="2" max="2" width="37.1796875" style="83" customWidth="1"/>
    <col min="3" max="4" width="8.81640625" style="83"/>
    <col min="5" max="5" width="11.453125" style="83" customWidth="1"/>
    <col min="6" max="6" width="25.81640625" style="83" customWidth="1"/>
    <col min="7" max="40" width="8.81640625" style="83"/>
  </cols>
  <sheetData>
    <row r="1" spans="1:8" ht="14.1" customHeight="1" x14ac:dyDescent="0.3">
      <c r="A1" s="83" t="s">
        <v>60</v>
      </c>
      <c r="B1" s="83" t="s">
        <v>2537</v>
      </c>
      <c r="E1" s="123" t="s">
        <v>2538</v>
      </c>
      <c r="F1" s="83" t="s">
        <v>2539</v>
      </c>
      <c r="G1" s="83" t="s">
        <v>2540</v>
      </c>
      <c r="H1" s="83" t="s">
        <v>2541</v>
      </c>
    </row>
    <row r="2" spans="1:8" ht="14.1" customHeight="1" x14ac:dyDescent="0.25">
      <c r="A2" s="83" t="s">
        <v>2138</v>
      </c>
      <c r="B2" s="1" t="s">
        <v>2542</v>
      </c>
      <c r="E2" s="123" t="s">
        <v>2543</v>
      </c>
      <c r="F2" s="83" t="s">
        <v>2544</v>
      </c>
      <c r="G2" s="83" t="s">
        <v>2545</v>
      </c>
      <c r="H2" s="83" t="s">
        <v>131</v>
      </c>
    </row>
    <row r="3" spans="1:8" ht="14.1" customHeight="1" x14ac:dyDescent="0.3">
      <c r="A3" s="83" t="s">
        <v>2141</v>
      </c>
      <c r="B3" s="83" t="s">
        <v>628</v>
      </c>
      <c r="E3" s="123" t="s">
        <v>2546</v>
      </c>
      <c r="F3" s="83" t="s">
        <v>2547</v>
      </c>
      <c r="G3" s="83" t="s">
        <v>2545</v>
      </c>
      <c r="H3" s="83" t="s">
        <v>131</v>
      </c>
    </row>
    <row r="4" spans="1:8" ht="14.1" customHeight="1" x14ac:dyDescent="0.3">
      <c r="A4" s="83" t="s">
        <v>1978</v>
      </c>
      <c r="B4" s="83" t="s">
        <v>1979</v>
      </c>
      <c r="E4" s="121" t="s">
        <v>2548</v>
      </c>
      <c r="F4" s="3" t="s">
        <v>2549</v>
      </c>
      <c r="G4" s="3" t="s">
        <v>2550</v>
      </c>
      <c r="H4" s="3" t="s">
        <v>2551</v>
      </c>
    </row>
    <row r="5" spans="1:8" ht="14.1" customHeight="1" x14ac:dyDescent="0.3">
      <c r="A5" s="83" t="s">
        <v>1980</v>
      </c>
      <c r="B5" s="83" t="s">
        <v>1981</v>
      </c>
      <c r="E5" s="121" t="s">
        <v>2548</v>
      </c>
      <c r="F5" s="3" t="s">
        <v>2549</v>
      </c>
      <c r="G5" s="3" t="s">
        <v>2550</v>
      </c>
      <c r="H5" s="3" t="s">
        <v>2551</v>
      </c>
    </row>
    <row r="6" spans="1:8" ht="14.1" customHeight="1" x14ac:dyDescent="0.3">
      <c r="A6" s="83" t="s">
        <v>2552</v>
      </c>
      <c r="B6" s="83" t="s">
        <v>2553</v>
      </c>
      <c r="E6" s="121" t="s">
        <v>2554</v>
      </c>
      <c r="F6" s="3" t="s">
        <v>530</v>
      </c>
      <c r="G6" s="3" t="s">
        <v>2550</v>
      </c>
      <c r="H6" s="3" t="s">
        <v>2551</v>
      </c>
    </row>
    <row r="7" spans="1:8" ht="14.1" customHeight="1" x14ac:dyDescent="0.3">
      <c r="A7" s="83" t="s">
        <v>1974</v>
      </c>
      <c r="B7" s="83" t="s">
        <v>1975</v>
      </c>
      <c r="E7" s="121" t="s">
        <v>2555</v>
      </c>
      <c r="F7" s="3" t="s">
        <v>488</v>
      </c>
      <c r="G7" s="3" t="s">
        <v>2550</v>
      </c>
      <c r="H7" s="3" t="s">
        <v>2551</v>
      </c>
    </row>
    <row r="8" spans="1:8" ht="14.1" customHeight="1" x14ac:dyDescent="0.3">
      <c r="A8" s="83" t="s">
        <v>1968</v>
      </c>
      <c r="B8" s="83" t="s">
        <v>1969</v>
      </c>
      <c r="E8" s="121" t="s">
        <v>2556</v>
      </c>
      <c r="F8" s="3" t="s">
        <v>2557</v>
      </c>
      <c r="G8" s="3" t="s">
        <v>2550</v>
      </c>
      <c r="H8" s="3" t="s">
        <v>2551</v>
      </c>
    </row>
    <row r="9" spans="1:8" ht="14.1" customHeight="1" x14ac:dyDescent="0.3">
      <c r="A9" s="83" t="s">
        <v>2019</v>
      </c>
      <c r="B9" s="83" t="s">
        <v>2020</v>
      </c>
      <c r="E9" s="121" t="s">
        <v>2558</v>
      </c>
      <c r="F9" s="3" t="s">
        <v>2559</v>
      </c>
      <c r="G9" s="3" t="s">
        <v>2550</v>
      </c>
      <c r="H9" s="3" t="s">
        <v>2551</v>
      </c>
    </row>
    <row r="10" spans="1:8" ht="14.1" customHeight="1" x14ac:dyDescent="0.3">
      <c r="A10" s="83" t="s">
        <v>2025</v>
      </c>
      <c r="B10" s="83" t="s">
        <v>2026</v>
      </c>
      <c r="E10" s="121" t="s">
        <v>2560</v>
      </c>
      <c r="F10" s="3" t="s">
        <v>2561</v>
      </c>
      <c r="G10" s="3" t="s">
        <v>2550</v>
      </c>
      <c r="H10" s="3" t="s">
        <v>2551</v>
      </c>
    </row>
    <row r="11" spans="1:8" ht="14.1" customHeight="1" x14ac:dyDescent="0.3">
      <c r="A11" s="83" t="s">
        <v>2562</v>
      </c>
      <c r="B11" s="83" t="s">
        <v>2563</v>
      </c>
      <c r="E11" s="121" t="s">
        <v>2564</v>
      </c>
      <c r="F11" s="3" t="s">
        <v>2160</v>
      </c>
      <c r="G11" s="3" t="s">
        <v>2550</v>
      </c>
      <c r="H11" s="3" t="s">
        <v>2551</v>
      </c>
    </row>
    <row r="12" spans="1:8" ht="14.1" customHeight="1" x14ac:dyDescent="0.3">
      <c r="A12" s="83" t="s">
        <v>1972</v>
      </c>
      <c r="B12" s="83" t="s">
        <v>1973</v>
      </c>
      <c r="E12" s="121" t="s">
        <v>2565</v>
      </c>
      <c r="F12" s="3" t="s">
        <v>2566</v>
      </c>
      <c r="G12" s="3" t="s">
        <v>2550</v>
      </c>
      <c r="H12" s="3" t="s">
        <v>2551</v>
      </c>
    </row>
    <row r="13" spans="1:8" ht="14.1" customHeight="1" x14ac:dyDescent="0.3">
      <c r="A13" s="83" t="s">
        <v>1966</v>
      </c>
      <c r="B13" s="83" t="s">
        <v>1967</v>
      </c>
      <c r="E13" s="121" t="s">
        <v>2567</v>
      </c>
      <c r="F13" s="3" t="s">
        <v>2568</v>
      </c>
      <c r="G13" s="3" t="s">
        <v>2550</v>
      </c>
      <c r="H13" s="3" t="s">
        <v>2551</v>
      </c>
    </row>
    <row r="14" spans="1:8" ht="14.1" customHeight="1" x14ac:dyDescent="0.3">
      <c r="A14" s="83" t="s">
        <v>2165</v>
      </c>
      <c r="B14" s="83" t="s">
        <v>2166</v>
      </c>
      <c r="E14" s="123" t="s">
        <v>2569</v>
      </c>
      <c r="F14" s="83" t="s">
        <v>2570</v>
      </c>
      <c r="G14" s="83" t="s">
        <v>2545</v>
      </c>
      <c r="H14" s="83" t="s">
        <v>123</v>
      </c>
    </row>
    <row r="15" spans="1:8" ht="14.1" customHeight="1" x14ac:dyDescent="0.3">
      <c r="A15" s="83" t="s">
        <v>2163</v>
      </c>
      <c r="B15" s="83" t="s">
        <v>2164</v>
      </c>
      <c r="E15" s="123" t="s">
        <v>2571</v>
      </c>
      <c r="F15" s="83" t="s">
        <v>2572</v>
      </c>
      <c r="G15" s="83" t="s">
        <v>2545</v>
      </c>
      <c r="H15" s="83" t="s">
        <v>131</v>
      </c>
    </row>
    <row r="16" spans="1:8" ht="14.1" customHeight="1" x14ac:dyDescent="0.3">
      <c r="A16" s="83" t="s">
        <v>2152</v>
      </c>
      <c r="B16" s="83" t="s">
        <v>2153</v>
      </c>
      <c r="E16" s="123" t="s">
        <v>2573</v>
      </c>
      <c r="F16" s="83" t="s">
        <v>2574</v>
      </c>
      <c r="G16" s="83" t="s">
        <v>2545</v>
      </c>
      <c r="H16" s="83" t="s">
        <v>131</v>
      </c>
    </row>
    <row r="17" spans="1:8" ht="14.1" customHeight="1" x14ac:dyDescent="0.3">
      <c r="A17" s="83" t="s">
        <v>2575</v>
      </c>
      <c r="B17" s="83" t="s">
        <v>2160</v>
      </c>
      <c r="E17" s="123" t="s">
        <v>2576</v>
      </c>
      <c r="F17" s="83" t="s">
        <v>2577</v>
      </c>
      <c r="G17" s="83" t="s">
        <v>2545</v>
      </c>
      <c r="H17" s="83" t="s">
        <v>131</v>
      </c>
    </row>
    <row r="18" spans="1:8" ht="14.1" customHeight="1" x14ac:dyDescent="0.3">
      <c r="A18" s="83" t="s">
        <v>2161</v>
      </c>
      <c r="B18" s="83" t="s">
        <v>2162</v>
      </c>
      <c r="E18" s="123" t="s">
        <v>2578</v>
      </c>
      <c r="F18" s="83" t="s">
        <v>2579</v>
      </c>
      <c r="G18" s="83" t="s">
        <v>2545</v>
      </c>
      <c r="H18" s="83" t="s">
        <v>131</v>
      </c>
    </row>
    <row r="19" spans="1:8" ht="14.1" customHeight="1" x14ac:dyDescent="0.3">
      <c r="A19" s="83" t="s">
        <v>2125</v>
      </c>
      <c r="B19" s="83" t="s">
        <v>2126</v>
      </c>
      <c r="E19" s="123" t="s">
        <v>2580</v>
      </c>
      <c r="F19" s="83" t="s">
        <v>2581</v>
      </c>
      <c r="G19" s="83" t="s">
        <v>2545</v>
      </c>
      <c r="H19" s="83" t="s">
        <v>131</v>
      </c>
    </row>
    <row r="20" spans="1:8" ht="14.1" customHeight="1" x14ac:dyDescent="0.3">
      <c r="A20" s="83" t="s">
        <v>2123</v>
      </c>
      <c r="B20" s="83" t="s">
        <v>2124</v>
      </c>
      <c r="E20" s="123" t="s">
        <v>2582</v>
      </c>
      <c r="F20" s="83" t="s">
        <v>2583</v>
      </c>
      <c r="G20" s="83" t="s">
        <v>2545</v>
      </c>
      <c r="H20" s="83" t="s">
        <v>131</v>
      </c>
    </row>
    <row r="21" spans="1:8" ht="14.1" customHeight="1" x14ac:dyDescent="0.3">
      <c r="A21" s="83" t="s">
        <v>2083</v>
      </c>
      <c r="B21" s="83" t="s">
        <v>2084</v>
      </c>
      <c r="E21" s="123" t="s">
        <v>2584</v>
      </c>
      <c r="F21" s="83" t="s">
        <v>2585</v>
      </c>
      <c r="G21" s="83" t="s">
        <v>2545</v>
      </c>
      <c r="H21" s="83" t="s">
        <v>131</v>
      </c>
    </row>
    <row r="22" spans="1:8" ht="14.1" customHeight="1" x14ac:dyDescent="0.3">
      <c r="A22" s="83" t="s">
        <v>2081</v>
      </c>
      <c r="B22" s="83" t="s">
        <v>2082</v>
      </c>
      <c r="E22" s="123" t="s">
        <v>2586</v>
      </c>
      <c r="F22" s="83" t="s">
        <v>2587</v>
      </c>
      <c r="G22" s="83" t="s">
        <v>2545</v>
      </c>
      <c r="H22" s="83" t="s">
        <v>131</v>
      </c>
    </row>
    <row r="23" spans="1:8" ht="14.1" customHeight="1" x14ac:dyDescent="0.3">
      <c r="A23" s="83" t="s">
        <v>2221</v>
      </c>
      <c r="B23" s="83" t="s">
        <v>2222</v>
      </c>
      <c r="E23" s="123" t="s">
        <v>2588</v>
      </c>
      <c r="F23" s="83" t="s">
        <v>2589</v>
      </c>
      <c r="G23" s="83" t="s">
        <v>2545</v>
      </c>
      <c r="H23" s="83" t="s">
        <v>131</v>
      </c>
    </row>
    <row r="24" spans="1:8" ht="14.1" customHeight="1" x14ac:dyDescent="0.3">
      <c r="A24" s="83" t="s">
        <v>2223</v>
      </c>
      <c r="B24" s="83" t="s">
        <v>2225</v>
      </c>
      <c r="E24" s="123" t="s">
        <v>2590</v>
      </c>
      <c r="F24" s="83" t="s">
        <v>2591</v>
      </c>
      <c r="G24" s="83" t="s">
        <v>2545</v>
      </c>
      <c r="H24" s="83" t="s">
        <v>131</v>
      </c>
    </row>
    <row r="25" spans="1:8" ht="14.1" customHeight="1" x14ac:dyDescent="0.3">
      <c r="A25" s="83" t="s">
        <v>2213</v>
      </c>
      <c r="B25" s="83" t="s">
        <v>2214</v>
      </c>
      <c r="E25" s="123" t="s">
        <v>2592</v>
      </c>
      <c r="F25" s="83" t="s">
        <v>2593</v>
      </c>
      <c r="G25" s="83" t="s">
        <v>2545</v>
      </c>
      <c r="H25" s="83" t="s">
        <v>123</v>
      </c>
    </row>
    <row r="26" spans="1:8" ht="14.1" customHeight="1" x14ac:dyDescent="0.3">
      <c r="A26" s="83" t="s">
        <v>2215</v>
      </c>
      <c r="B26" s="83" t="s">
        <v>2216</v>
      </c>
      <c r="E26" s="123" t="s">
        <v>2594</v>
      </c>
      <c r="F26" s="83" t="s">
        <v>2595</v>
      </c>
      <c r="G26" s="83" t="s">
        <v>2545</v>
      </c>
      <c r="H26" s="83" t="s">
        <v>131</v>
      </c>
    </row>
    <row r="27" spans="1:8" ht="14.1" customHeight="1" x14ac:dyDescent="0.3">
      <c r="A27" s="83" t="s">
        <v>2226</v>
      </c>
      <c r="B27" s="83" t="s">
        <v>2228</v>
      </c>
      <c r="E27" s="123" t="s">
        <v>2596</v>
      </c>
      <c r="F27" s="83" t="s">
        <v>2597</v>
      </c>
      <c r="G27" s="83" t="s">
        <v>2545</v>
      </c>
      <c r="H27" s="83" t="s">
        <v>123</v>
      </c>
    </row>
    <row r="28" spans="1:8" ht="14.1" customHeight="1" x14ac:dyDescent="0.3">
      <c r="A28" s="83" t="s">
        <v>2219</v>
      </c>
      <c r="B28" s="83" t="s">
        <v>2220</v>
      </c>
      <c r="E28" s="123" t="s">
        <v>2598</v>
      </c>
      <c r="F28" s="83" t="s">
        <v>2599</v>
      </c>
      <c r="G28" s="83" t="s">
        <v>2545</v>
      </c>
      <c r="H28" s="83" t="s">
        <v>131</v>
      </c>
    </row>
    <row r="29" spans="1:8" ht="14.1" customHeight="1" x14ac:dyDescent="0.3">
      <c r="A29" s="83" t="s">
        <v>2217</v>
      </c>
      <c r="B29" s="83" t="s">
        <v>2218</v>
      </c>
      <c r="E29" s="123" t="s">
        <v>2600</v>
      </c>
      <c r="F29" s="83" t="s">
        <v>2601</v>
      </c>
      <c r="G29" s="83" t="s">
        <v>2545</v>
      </c>
      <c r="H29" s="83" t="s">
        <v>131</v>
      </c>
    </row>
    <row r="30" spans="1:8" ht="14.1" customHeight="1" x14ac:dyDescent="0.3">
      <c r="A30" s="83" t="s">
        <v>1992</v>
      </c>
      <c r="B30" s="83" t="s">
        <v>2602</v>
      </c>
      <c r="E30" s="121" t="s">
        <v>2603</v>
      </c>
      <c r="F30" s="3" t="s">
        <v>460</v>
      </c>
      <c r="G30" s="3" t="s">
        <v>2550</v>
      </c>
      <c r="H30" s="83" t="s">
        <v>2551</v>
      </c>
    </row>
    <row r="31" spans="1:8" ht="14.1" customHeight="1" x14ac:dyDescent="0.25">
      <c r="A31" s="83" t="s">
        <v>1990</v>
      </c>
      <c r="B31" s="83" t="s">
        <v>2604</v>
      </c>
      <c r="E31" s="121" t="s">
        <v>2605</v>
      </c>
      <c r="F31" s="1" t="s">
        <v>2542</v>
      </c>
      <c r="G31" s="3" t="s">
        <v>2550</v>
      </c>
      <c r="H31" s="83" t="s">
        <v>2551</v>
      </c>
    </row>
    <row r="32" spans="1:8" ht="14.1" customHeight="1" x14ac:dyDescent="0.3">
      <c r="A32" s="83" t="s">
        <v>1982</v>
      </c>
      <c r="B32" s="83" t="s">
        <v>2606</v>
      </c>
      <c r="E32" s="121" t="s">
        <v>2607</v>
      </c>
      <c r="F32" s="3" t="s">
        <v>2608</v>
      </c>
      <c r="G32" s="3" t="s">
        <v>2550</v>
      </c>
      <c r="H32" s="83" t="s">
        <v>2551</v>
      </c>
    </row>
    <row r="33" spans="1:8" ht="14.1" customHeight="1" x14ac:dyDescent="0.3">
      <c r="A33" s="83" t="s">
        <v>1986</v>
      </c>
      <c r="B33" s="83" t="s">
        <v>2609</v>
      </c>
      <c r="E33" s="121" t="s">
        <v>2610</v>
      </c>
      <c r="F33" s="3" t="s">
        <v>406</v>
      </c>
      <c r="G33" s="3" t="s">
        <v>2550</v>
      </c>
      <c r="H33" s="83" t="s">
        <v>2551</v>
      </c>
    </row>
    <row r="34" spans="1:8" ht="14.1" customHeight="1" x14ac:dyDescent="0.25">
      <c r="A34" s="83" t="s">
        <v>1988</v>
      </c>
      <c r="B34" s="83" t="s">
        <v>2611</v>
      </c>
      <c r="E34" s="121" t="s">
        <v>2612</v>
      </c>
      <c r="F34" s="1" t="s">
        <v>2613</v>
      </c>
      <c r="G34" s="3" t="s">
        <v>2550</v>
      </c>
      <c r="H34" s="83" t="s">
        <v>2614</v>
      </c>
    </row>
    <row r="35" spans="1:8" ht="14.1" customHeight="1" x14ac:dyDescent="0.3">
      <c r="A35" s="83" t="s">
        <v>2002</v>
      </c>
      <c r="B35" s="83" t="s">
        <v>2615</v>
      </c>
      <c r="E35" s="121" t="s">
        <v>2616</v>
      </c>
      <c r="F35" s="3" t="s">
        <v>684</v>
      </c>
      <c r="G35" s="3" t="s">
        <v>2550</v>
      </c>
      <c r="H35" s="83" t="s">
        <v>2614</v>
      </c>
    </row>
    <row r="36" spans="1:8" ht="14.1" customHeight="1" x14ac:dyDescent="0.25">
      <c r="A36" s="83" t="s">
        <v>2000</v>
      </c>
      <c r="B36" s="83" t="s">
        <v>2617</v>
      </c>
      <c r="E36" s="121" t="s">
        <v>2618</v>
      </c>
      <c r="F36" s="1" t="s">
        <v>1031</v>
      </c>
      <c r="G36" s="3" t="s">
        <v>2550</v>
      </c>
      <c r="H36" s="83" t="s">
        <v>2551</v>
      </c>
    </row>
    <row r="37" spans="1:8" ht="14.1" customHeight="1" x14ac:dyDescent="0.3">
      <c r="A37" s="83" t="s">
        <v>2006</v>
      </c>
      <c r="B37" s="83" t="s">
        <v>2619</v>
      </c>
      <c r="E37" s="121" t="s">
        <v>2620</v>
      </c>
      <c r="F37" s="3" t="s">
        <v>2621</v>
      </c>
      <c r="G37" s="3" t="s">
        <v>2550</v>
      </c>
      <c r="H37" s="83" t="s">
        <v>2551</v>
      </c>
    </row>
    <row r="38" spans="1:8" ht="14.1" customHeight="1" x14ac:dyDescent="0.3">
      <c r="A38" s="83" t="s">
        <v>1970</v>
      </c>
      <c r="B38" s="83" t="s">
        <v>2622</v>
      </c>
      <c r="E38" s="121" t="s">
        <v>2623</v>
      </c>
      <c r="F38" s="3" t="s">
        <v>2624</v>
      </c>
      <c r="G38" s="3" t="s">
        <v>2550</v>
      </c>
      <c r="H38" s="83" t="s">
        <v>2551</v>
      </c>
    </row>
    <row r="39" spans="1:8" ht="14.1" customHeight="1" x14ac:dyDescent="0.3">
      <c r="A39" s="83" t="s">
        <v>1963</v>
      </c>
      <c r="B39" s="83" t="s">
        <v>2625</v>
      </c>
      <c r="E39" s="121" t="s">
        <v>2626</v>
      </c>
      <c r="F39" s="3" t="s">
        <v>2627</v>
      </c>
      <c r="G39" s="3" t="s">
        <v>2550</v>
      </c>
      <c r="H39" s="83" t="s">
        <v>2551</v>
      </c>
    </row>
    <row r="40" spans="1:8" ht="14.1" customHeight="1" x14ac:dyDescent="0.3">
      <c r="A40" s="83" t="s">
        <v>1994</v>
      </c>
      <c r="B40" s="83" t="s">
        <v>2628</v>
      </c>
      <c r="E40" s="121" t="s">
        <v>2629</v>
      </c>
      <c r="F40" s="3" t="s">
        <v>484</v>
      </c>
      <c r="G40" s="3" t="s">
        <v>2550</v>
      </c>
      <c r="H40" s="83" t="s">
        <v>2551</v>
      </c>
    </row>
    <row r="41" spans="1:8" ht="14.1" customHeight="1" x14ac:dyDescent="0.3">
      <c r="A41" s="83" t="s">
        <v>2156</v>
      </c>
      <c r="B41" s="83" t="s">
        <v>2630</v>
      </c>
      <c r="E41" s="123" t="s">
        <v>2631</v>
      </c>
      <c r="F41" s="83" t="s">
        <v>2632</v>
      </c>
      <c r="G41" s="83" t="s">
        <v>2545</v>
      </c>
      <c r="H41" s="83" t="s">
        <v>131</v>
      </c>
    </row>
    <row r="42" spans="1:8" ht="14.1" customHeight="1" x14ac:dyDescent="0.3">
      <c r="A42" s="83" t="s">
        <v>2154</v>
      </c>
      <c r="B42" s="83" t="s">
        <v>2633</v>
      </c>
      <c r="E42" s="123" t="s">
        <v>2634</v>
      </c>
      <c r="F42" s="83" t="s">
        <v>2635</v>
      </c>
      <c r="G42" s="83" t="s">
        <v>2545</v>
      </c>
      <c r="H42" s="83" t="s">
        <v>131</v>
      </c>
    </row>
    <row r="43" spans="1:8" ht="14.1" customHeight="1" x14ac:dyDescent="0.3">
      <c r="A43" s="83" t="s">
        <v>2158</v>
      </c>
      <c r="B43" s="83" t="s">
        <v>2636</v>
      </c>
      <c r="E43" s="123" t="s">
        <v>2637</v>
      </c>
      <c r="F43" s="83" t="s">
        <v>2638</v>
      </c>
      <c r="G43" s="83" t="s">
        <v>2545</v>
      </c>
      <c r="H43" s="83" t="s">
        <v>131</v>
      </c>
    </row>
    <row r="44" spans="1:8" ht="14.1" customHeight="1" x14ac:dyDescent="0.3">
      <c r="A44" s="83" t="s">
        <v>2131</v>
      </c>
      <c r="B44" s="83" t="s">
        <v>2639</v>
      </c>
      <c r="E44" s="123" t="s">
        <v>2640</v>
      </c>
      <c r="F44" s="83" t="s">
        <v>2641</v>
      </c>
      <c r="G44" s="83" t="s">
        <v>2545</v>
      </c>
      <c r="H44" s="83" t="s">
        <v>131</v>
      </c>
    </row>
    <row r="45" spans="1:8" ht="14.1" customHeight="1" x14ac:dyDescent="0.3">
      <c r="A45" s="83" t="s">
        <v>2127</v>
      </c>
      <c r="B45" s="83" t="s">
        <v>2642</v>
      </c>
      <c r="E45" s="123" t="s">
        <v>2643</v>
      </c>
      <c r="F45" s="83" t="s">
        <v>2644</v>
      </c>
      <c r="G45" s="83" t="s">
        <v>2545</v>
      </c>
      <c r="H45" s="83" t="s">
        <v>131</v>
      </c>
    </row>
    <row r="46" spans="1:8" ht="14.1" customHeight="1" x14ac:dyDescent="0.3">
      <c r="A46" s="83" t="s">
        <v>2133</v>
      </c>
      <c r="B46" s="83" t="s">
        <v>2645</v>
      </c>
      <c r="E46" s="123" t="s">
        <v>2646</v>
      </c>
      <c r="F46" s="83" t="s">
        <v>2647</v>
      </c>
      <c r="G46" s="83" t="s">
        <v>2545</v>
      </c>
      <c r="H46" s="83" t="s">
        <v>131</v>
      </c>
    </row>
    <row r="47" spans="1:8" ht="14.1" customHeight="1" x14ac:dyDescent="0.3">
      <c r="A47" s="83" t="s">
        <v>2129</v>
      </c>
      <c r="B47" s="83" t="s">
        <v>2648</v>
      </c>
      <c r="E47" s="123" t="s">
        <v>2649</v>
      </c>
      <c r="F47" s="83" t="s">
        <v>2650</v>
      </c>
      <c r="G47" s="83" t="s">
        <v>2545</v>
      </c>
      <c r="H47" s="83" t="s">
        <v>123</v>
      </c>
    </row>
    <row r="48" spans="1:8" ht="14.1" customHeight="1" x14ac:dyDescent="0.3">
      <c r="A48" s="83" t="s">
        <v>2121</v>
      </c>
      <c r="B48" s="83" t="s">
        <v>2651</v>
      </c>
      <c r="E48" s="123" t="s">
        <v>2652</v>
      </c>
      <c r="F48" s="83" t="s">
        <v>2653</v>
      </c>
      <c r="G48" s="83" t="s">
        <v>2545</v>
      </c>
      <c r="H48" s="83" t="s">
        <v>123</v>
      </c>
    </row>
    <row r="49" spans="1:8" ht="14.1" customHeight="1" x14ac:dyDescent="0.3">
      <c r="A49" s="83" t="s">
        <v>2089</v>
      </c>
      <c r="B49" s="83" t="s">
        <v>2654</v>
      </c>
      <c r="E49" s="123" t="s">
        <v>2655</v>
      </c>
      <c r="F49" s="83" t="s">
        <v>2656</v>
      </c>
      <c r="G49" s="83" t="s">
        <v>2545</v>
      </c>
      <c r="H49" s="83" t="s">
        <v>131</v>
      </c>
    </row>
    <row r="50" spans="1:8" ht="14.1" customHeight="1" x14ac:dyDescent="0.3">
      <c r="A50" s="83" t="s">
        <v>2085</v>
      </c>
      <c r="B50" s="83" t="s">
        <v>2657</v>
      </c>
      <c r="E50" s="123" t="s">
        <v>2658</v>
      </c>
      <c r="F50" s="83" t="s">
        <v>2659</v>
      </c>
      <c r="G50" s="83" t="s">
        <v>2545</v>
      </c>
      <c r="H50" s="83" t="s">
        <v>131</v>
      </c>
    </row>
    <row r="51" spans="1:8" ht="14.1" customHeight="1" x14ac:dyDescent="0.3">
      <c r="A51" s="83" t="s">
        <v>2091</v>
      </c>
      <c r="B51" s="83" t="s">
        <v>2660</v>
      </c>
      <c r="E51" s="123" t="s">
        <v>2661</v>
      </c>
      <c r="F51" s="83" t="s">
        <v>2662</v>
      </c>
      <c r="G51" s="83" t="s">
        <v>2545</v>
      </c>
      <c r="H51" s="83" t="s">
        <v>131</v>
      </c>
    </row>
    <row r="52" spans="1:8" ht="14.1" customHeight="1" x14ac:dyDescent="0.3">
      <c r="A52" s="83" t="s">
        <v>2087</v>
      </c>
      <c r="B52" s="83" t="s">
        <v>2663</v>
      </c>
      <c r="E52" s="123" t="s">
        <v>2664</v>
      </c>
      <c r="F52" s="83" t="s">
        <v>2665</v>
      </c>
      <c r="G52" s="83" t="s">
        <v>2545</v>
      </c>
      <c r="H52" s="83" t="s">
        <v>123</v>
      </c>
    </row>
    <row r="53" spans="1:8" ht="14.1" customHeight="1" x14ac:dyDescent="0.3">
      <c r="A53" s="83" t="s">
        <v>2079</v>
      </c>
      <c r="B53" s="83" t="s">
        <v>2666</v>
      </c>
      <c r="E53" s="123" t="s">
        <v>2667</v>
      </c>
      <c r="F53" s="83" t="s">
        <v>2668</v>
      </c>
      <c r="G53" s="83" t="s">
        <v>2545</v>
      </c>
      <c r="H53" s="83" t="s">
        <v>123</v>
      </c>
    </row>
    <row r="54" spans="1:8" ht="14.1" customHeight="1" x14ac:dyDescent="0.3">
      <c r="A54" s="83" t="s">
        <v>1984</v>
      </c>
      <c r="B54" s="83" t="s">
        <v>2669</v>
      </c>
      <c r="E54" s="123" t="s">
        <v>2670</v>
      </c>
      <c r="F54" s="83" t="s">
        <v>426</v>
      </c>
      <c r="G54" s="83" t="s">
        <v>2550</v>
      </c>
      <c r="H54" s="83" t="s">
        <v>2551</v>
      </c>
    </row>
    <row r="55" spans="1:8" ht="14.1" customHeight="1" x14ac:dyDescent="0.3">
      <c r="A55" s="83" t="s">
        <v>2103</v>
      </c>
      <c r="B55" s="83" t="s">
        <v>2671</v>
      </c>
      <c r="E55" s="123" t="s">
        <v>2672</v>
      </c>
      <c r="F55" s="83" t="s">
        <v>2673</v>
      </c>
      <c r="G55" s="83" t="s">
        <v>2545</v>
      </c>
      <c r="H55" s="83" t="s">
        <v>131</v>
      </c>
    </row>
    <row r="56" spans="1:8" ht="14.1" customHeight="1" x14ac:dyDescent="0.3">
      <c r="A56" s="83" t="s">
        <v>2099</v>
      </c>
      <c r="B56" s="83" t="s">
        <v>2674</v>
      </c>
      <c r="E56" s="123" t="s">
        <v>2675</v>
      </c>
      <c r="F56" s="83" t="s">
        <v>2676</v>
      </c>
      <c r="G56" s="83" t="s">
        <v>2545</v>
      </c>
      <c r="H56" s="83" t="s">
        <v>123</v>
      </c>
    </row>
    <row r="57" spans="1:8" ht="14.1" customHeight="1" x14ac:dyDescent="0.3">
      <c r="A57" s="83" t="s">
        <v>2105</v>
      </c>
      <c r="B57" s="83" t="s">
        <v>2677</v>
      </c>
      <c r="E57" s="123" t="s">
        <v>2678</v>
      </c>
      <c r="F57" s="83" t="s">
        <v>2679</v>
      </c>
      <c r="G57" s="83" t="s">
        <v>2545</v>
      </c>
      <c r="H57" s="83" t="s">
        <v>131</v>
      </c>
    </row>
    <row r="58" spans="1:8" ht="14.1" customHeight="1" x14ac:dyDescent="0.3">
      <c r="A58" s="83" t="s">
        <v>2101</v>
      </c>
      <c r="B58" s="83" t="s">
        <v>2680</v>
      </c>
      <c r="E58" s="123" t="s">
        <v>2681</v>
      </c>
      <c r="F58" s="83" t="s">
        <v>2682</v>
      </c>
      <c r="G58" s="83" t="s">
        <v>2545</v>
      </c>
      <c r="H58" s="83" t="s">
        <v>131</v>
      </c>
    </row>
    <row r="59" spans="1:8" ht="14.1" customHeight="1" x14ac:dyDescent="0.3">
      <c r="A59" s="83" t="s">
        <v>2093</v>
      </c>
      <c r="B59" s="83" t="s">
        <v>2683</v>
      </c>
      <c r="E59" s="123" t="s">
        <v>2684</v>
      </c>
      <c r="F59" s="83" t="s">
        <v>2685</v>
      </c>
      <c r="G59" s="83" t="s">
        <v>2545</v>
      </c>
      <c r="H59" s="83" t="s">
        <v>131</v>
      </c>
    </row>
    <row r="60" spans="1:8" ht="14.1" customHeight="1" x14ac:dyDescent="0.3">
      <c r="A60" s="83" t="s">
        <v>2033</v>
      </c>
      <c r="B60" s="83" t="s">
        <v>2686</v>
      </c>
      <c r="E60" s="121" t="s">
        <v>2687</v>
      </c>
      <c r="F60" s="3" t="s">
        <v>2688</v>
      </c>
      <c r="G60" s="3" t="s">
        <v>2550</v>
      </c>
      <c r="H60" s="83" t="s">
        <v>2551</v>
      </c>
    </row>
    <row r="61" spans="1:8" ht="14.1" customHeight="1" x14ac:dyDescent="0.3">
      <c r="A61" s="83" t="s">
        <v>2029</v>
      </c>
      <c r="B61" s="83" t="s">
        <v>2689</v>
      </c>
      <c r="E61" s="121" t="s">
        <v>2690</v>
      </c>
      <c r="F61" s="3" t="s">
        <v>2691</v>
      </c>
      <c r="G61" s="3" t="s">
        <v>2550</v>
      </c>
      <c r="H61" s="83" t="s">
        <v>2551</v>
      </c>
    </row>
    <row r="62" spans="1:8" ht="14.1" customHeight="1" x14ac:dyDescent="0.3">
      <c r="A62" s="83" t="s">
        <v>2035</v>
      </c>
      <c r="B62" s="83" t="s">
        <v>2692</v>
      </c>
      <c r="E62" s="121" t="s">
        <v>2693</v>
      </c>
      <c r="F62" s="3" t="s">
        <v>2694</v>
      </c>
      <c r="G62" s="3" t="s">
        <v>2550</v>
      </c>
      <c r="H62" s="83" t="s">
        <v>2551</v>
      </c>
    </row>
    <row r="63" spans="1:8" ht="14.1" customHeight="1" x14ac:dyDescent="0.3">
      <c r="A63" s="83" t="s">
        <v>2031</v>
      </c>
      <c r="B63" s="83" t="s">
        <v>2695</v>
      </c>
      <c r="E63" s="121" t="s">
        <v>2696</v>
      </c>
      <c r="F63" s="3" t="s">
        <v>2697</v>
      </c>
      <c r="G63" s="3" t="s">
        <v>2550</v>
      </c>
      <c r="H63" s="83" t="s">
        <v>2551</v>
      </c>
    </row>
    <row r="64" spans="1:8" ht="14.1" customHeight="1" x14ac:dyDescent="0.3">
      <c r="A64" s="83" t="s">
        <v>2021</v>
      </c>
      <c r="B64" s="83" t="s">
        <v>2698</v>
      </c>
      <c r="E64" s="121" t="s">
        <v>2699</v>
      </c>
      <c r="F64" s="3" t="s">
        <v>2700</v>
      </c>
      <c r="G64" s="3" t="s">
        <v>2550</v>
      </c>
      <c r="H64" s="83" t="s">
        <v>2551</v>
      </c>
    </row>
    <row r="65" spans="1:8" ht="14.1" customHeight="1" x14ac:dyDescent="0.3">
      <c r="A65" s="83" t="s">
        <v>2117</v>
      </c>
      <c r="B65" s="83" t="s">
        <v>2701</v>
      </c>
      <c r="E65" s="123" t="s">
        <v>2702</v>
      </c>
      <c r="F65" s="83" t="s">
        <v>2703</v>
      </c>
      <c r="G65" s="83" t="s">
        <v>2545</v>
      </c>
      <c r="H65" s="83" t="s">
        <v>123</v>
      </c>
    </row>
    <row r="66" spans="1:8" ht="14.1" customHeight="1" x14ac:dyDescent="0.3">
      <c r="A66" s="83" t="s">
        <v>2113</v>
      </c>
      <c r="B66" s="83" t="s">
        <v>2704</v>
      </c>
      <c r="E66" s="123" t="s">
        <v>2705</v>
      </c>
      <c r="F66" s="83" t="s">
        <v>2706</v>
      </c>
      <c r="G66" s="83" t="s">
        <v>2545</v>
      </c>
      <c r="H66" s="83" t="s">
        <v>131</v>
      </c>
    </row>
    <row r="67" spans="1:8" ht="14.1" customHeight="1" x14ac:dyDescent="0.3">
      <c r="A67" s="83" t="s">
        <v>2119</v>
      </c>
      <c r="B67" s="83" t="s">
        <v>2707</v>
      </c>
      <c r="E67" s="123" t="s">
        <v>2708</v>
      </c>
      <c r="F67" s="83" t="s">
        <v>2709</v>
      </c>
      <c r="G67" s="83" t="s">
        <v>2545</v>
      </c>
      <c r="H67" s="83" t="s">
        <v>123</v>
      </c>
    </row>
    <row r="68" spans="1:8" ht="14.1" customHeight="1" x14ac:dyDescent="0.3">
      <c r="A68" s="83" t="s">
        <v>2115</v>
      </c>
      <c r="B68" s="83" t="s">
        <v>2710</v>
      </c>
      <c r="E68" s="123" t="s">
        <v>2711</v>
      </c>
      <c r="F68" s="83" t="s">
        <v>2712</v>
      </c>
      <c r="G68" s="83" t="s">
        <v>2545</v>
      </c>
      <c r="H68" s="83" t="s">
        <v>131</v>
      </c>
    </row>
    <row r="69" spans="1:8" ht="14.1" customHeight="1" x14ac:dyDescent="0.3">
      <c r="A69" s="83" t="s">
        <v>2107</v>
      </c>
      <c r="B69" s="83" t="s">
        <v>2713</v>
      </c>
      <c r="E69" s="123" t="s">
        <v>2714</v>
      </c>
      <c r="F69" s="83" t="s">
        <v>2715</v>
      </c>
      <c r="G69" s="83" t="s">
        <v>2545</v>
      </c>
      <c r="H69" s="83" t="s">
        <v>131</v>
      </c>
    </row>
    <row r="70" spans="1:8" ht="14.1" customHeight="1" x14ac:dyDescent="0.3">
      <c r="A70" s="83" t="s">
        <v>2075</v>
      </c>
      <c r="B70" s="83" t="s">
        <v>2716</v>
      </c>
      <c r="E70" s="123" t="s">
        <v>2717</v>
      </c>
      <c r="F70" s="83" t="s">
        <v>2718</v>
      </c>
      <c r="G70" s="83" t="s">
        <v>2545</v>
      </c>
      <c r="H70" s="83" t="s">
        <v>123</v>
      </c>
    </row>
    <row r="71" spans="1:8" ht="14.1" customHeight="1" x14ac:dyDescent="0.3">
      <c r="A71" s="83" t="s">
        <v>2071</v>
      </c>
      <c r="B71" s="83" t="s">
        <v>2719</v>
      </c>
      <c r="E71" s="123" t="s">
        <v>2720</v>
      </c>
      <c r="F71" s="83" t="s">
        <v>2721</v>
      </c>
      <c r="G71" s="83" t="s">
        <v>2545</v>
      </c>
      <c r="H71" s="83" t="s">
        <v>123</v>
      </c>
    </row>
    <row r="72" spans="1:8" ht="14.1" customHeight="1" x14ac:dyDescent="0.3">
      <c r="A72" s="83" t="s">
        <v>2077</v>
      </c>
      <c r="B72" s="83" t="s">
        <v>2722</v>
      </c>
      <c r="E72" s="123" t="s">
        <v>2723</v>
      </c>
      <c r="F72" s="83" t="s">
        <v>2724</v>
      </c>
      <c r="G72" s="83" t="s">
        <v>2545</v>
      </c>
      <c r="H72" s="83" t="s">
        <v>123</v>
      </c>
    </row>
    <row r="73" spans="1:8" ht="14.1" customHeight="1" x14ac:dyDescent="0.3">
      <c r="A73" s="83" t="s">
        <v>2073</v>
      </c>
      <c r="B73" s="83" t="s">
        <v>2725</v>
      </c>
      <c r="E73" s="123" t="s">
        <v>2726</v>
      </c>
      <c r="F73" s="83" t="s">
        <v>2727</v>
      </c>
      <c r="G73" s="83" t="s">
        <v>2545</v>
      </c>
      <c r="H73" s="83" t="s">
        <v>123</v>
      </c>
    </row>
    <row r="74" spans="1:8" ht="14.1" customHeight="1" x14ac:dyDescent="0.3">
      <c r="A74" s="83" t="s">
        <v>2065</v>
      </c>
      <c r="B74" s="83" t="s">
        <v>2728</v>
      </c>
      <c r="E74" s="123" t="s">
        <v>2729</v>
      </c>
      <c r="F74" s="83" t="s">
        <v>2730</v>
      </c>
      <c r="G74" s="83" t="s">
        <v>2545</v>
      </c>
      <c r="H74" s="83" t="s">
        <v>123</v>
      </c>
    </row>
    <row r="75" spans="1:8" ht="14.1" customHeight="1" x14ac:dyDescent="0.3">
      <c r="A75" s="83" t="s">
        <v>2061</v>
      </c>
      <c r="B75" s="83" t="s">
        <v>2731</v>
      </c>
      <c r="E75" s="123" t="s">
        <v>2732</v>
      </c>
      <c r="F75" s="83" t="s">
        <v>2733</v>
      </c>
      <c r="G75" s="83" t="s">
        <v>2545</v>
      </c>
      <c r="H75" s="83" t="s">
        <v>2551</v>
      </c>
    </row>
    <row r="76" spans="1:8" ht="14.1" customHeight="1" x14ac:dyDescent="0.3">
      <c r="A76" s="83" t="s">
        <v>2057</v>
      </c>
      <c r="B76" s="83" t="s">
        <v>2734</v>
      </c>
      <c r="E76" s="123" t="s">
        <v>2735</v>
      </c>
      <c r="F76" s="83" t="s">
        <v>2736</v>
      </c>
      <c r="G76" s="83" t="s">
        <v>2545</v>
      </c>
      <c r="H76" s="83" t="s">
        <v>2551</v>
      </c>
    </row>
    <row r="77" spans="1:8" ht="14.1" customHeight="1" x14ac:dyDescent="0.3">
      <c r="A77" s="83" t="s">
        <v>2063</v>
      </c>
      <c r="B77" s="83" t="s">
        <v>2737</v>
      </c>
      <c r="E77" s="123" t="s">
        <v>2738</v>
      </c>
      <c r="F77" s="83" t="s">
        <v>2739</v>
      </c>
      <c r="G77" s="83" t="s">
        <v>2545</v>
      </c>
      <c r="H77" s="83" t="s">
        <v>123</v>
      </c>
    </row>
    <row r="78" spans="1:8" ht="14.1" customHeight="1" x14ac:dyDescent="0.3">
      <c r="A78" s="83" t="s">
        <v>2059</v>
      </c>
      <c r="B78" s="83" t="s">
        <v>2740</v>
      </c>
      <c r="E78" s="123" t="s">
        <v>2741</v>
      </c>
      <c r="F78" s="83" t="s">
        <v>2742</v>
      </c>
      <c r="G78" s="83" t="s">
        <v>2545</v>
      </c>
      <c r="H78" s="83" t="s">
        <v>2551</v>
      </c>
    </row>
    <row r="79" spans="1:8" ht="14.1" customHeight="1" x14ac:dyDescent="0.3">
      <c r="A79" s="83" t="s">
        <v>2051</v>
      </c>
      <c r="B79" s="83" t="s">
        <v>2743</v>
      </c>
      <c r="E79" s="123" t="s">
        <v>2744</v>
      </c>
      <c r="F79" s="83" t="s">
        <v>2745</v>
      </c>
      <c r="G79" s="83" t="s">
        <v>2545</v>
      </c>
      <c r="H79" s="83" t="s">
        <v>2551</v>
      </c>
    </row>
    <row r="80" spans="1:8" ht="14.1" customHeight="1" x14ac:dyDescent="0.3">
      <c r="A80" s="83" t="s">
        <v>2015</v>
      </c>
      <c r="B80" s="83" t="s">
        <v>2746</v>
      </c>
      <c r="E80" s="121" t="s">
        <v>2747</v>
      </c>
      <c r="F80" s="3" t="s">
        <v>2748</v>
      </c>
      <c r="G80" s="3" t="s">
        <v>2550</v>
      </c>
      <c r="H80" s="83" t="s">
        <v>2551</v>
      </c>
    </row>
    <row r="81" spans="1:8" ht="14.1" customHeight="1" x14ac:dyDescent="0.3">
      <c r="A81" s="83" t="s">
        <v>2010</v>
      </c>
      <c r="B81" s="83" t="s">
        <v>2749</v>
      </c>
      <c r="E81" s="121" t="s">
        <v>2750</v>
      </c>
      <c r="F81" s="3" t="s">
        <v>2751</v>
      </c>
      <c r="G81" s="3" t="s">
        <v>2550</v>
      </c>
      <c r="H81" s="83" t="s">
        <v>2551</v>
      </c>
    </row>
    <row r="82" spans="1:8" ht="14.1" customHeight="1" x14ac:dyDescent="0.25">
      <c r="A82" s="83" t="s">
        <v>2017</v>
      </c>
      <c r="B82" s="83" t="s">
        <v>2752</v>
      </c>
      <c r="E82" s="121" t="s">
        <v>2753</v>
      </c>
      <c r="F82" s="1" t="s">
        <v>2754</v>
      </c>
      <c r="G82" s="3" t="s">
        <v>2550</v>
      </c>
      <c r="H82" s="83" t="s">
        <v>2551</v>
      </c>
    </row>
    <row r="83" spans="1:8" ht="14.1" customHeight="1" x14ac:dyDescent="0.3">
      <c r="A83" s="83" t="s">
        <v>2013</v>
      </c>
      <c r="B83" s="83" t="s">
        <v>2755</v>
      </c>
      <c r="E83" s="121" t="s">
        <v>2756</v>
      </c>
      <c r="F83" s="3" t="s">
        <v>2757</v>
      </c>
      <c r="G83" s="3" t="s">
        <v>2550</v>
      </c>
      <c r="H83" s="83" t="s">
        <v>2551</v>
      </c>
    </row>
    <row r="84" spans="1:8" ht="14.1" customHeight="1" x14ac:dyDescent="0.25">
      <c r="A84" s="83" t="s">
        <v>1996</v>
      </c>
      <c r="B84" s="83" t="s">
        <v>2758</v>
      </c>
      <c r="E84" s="121" t="s">
        <v>2759</v>
      </c>
      <c r="F84" s="1" t="s">
        <v>2760</v>
      </c>
      <c r="G84" s="3" t="s">
        <v>2550</v>
      </c>
      <c r="H84" s="83" t="s">
        <v>2614</v>
      </c>
    </row>
    <row r="85" spans="1:8" ht="14.1" customHeight="1" x14ac:dyDescent="0.25">
      <c r="A85" s="83" t="s">
        <v>2047</v>
      </c>
      <c r="B85" s="83" t="s">
        <v>2761</v>
      </c>
      <c r="E85" s="122">
        <v>2005000001</v>
      </c>
      <c r="F85" s="1" t="s">
        <v>2762</v>
      </c>
      <c r="G85" s="3" t="s">
        <v>2550</v>
      </c>
      <c r="H85" s="83" t="s">
        <v>2551</v>
      </c>
    </row>
    <row r="86" spans="1:8" ht="14.1" customHeight="1" x14ac:dyDescent="0.3">
      <c r="A86" s="83" t="s">
        <v>2043</v>
      </c>
      <c r="B86" s="83" t="s">
        <v>2763</v>
      </c>
      <c r="E86" s="121" t="s">
        <v>2764</v>
      </c>
      <c r="F86" s="3" t="s">
        <v>500</v>
      </c>
      <c r="G86" s="3" t="s">
        <v>2550</v>
      </c>
      <c r="H86" s="83" t="s">
        <v>2551</v>
      </c>
    </row>
    <row r="87" spans="1:8" ht="14.1" customHeight="1" x14ac:dyDescent="0.3">
      <c r="A87" s="83" t="s">
        <v>2049</v>
      </c>
      <c r="B87" s="83" t="s">
        <v>2765</v>
      </c>
      <c r="E87" s="123" t="s">
        <v>2766</v>
      </c>
      <c r="F87" s="83" t="s">
        <v>2767</v>
      </c>
      <c r="G87" s="83" t="s">
        <v>2545</v>
      </c>
      <c r="H87" s="83" t="s">
        <v>2551</v>
      </c>
    </row>
    <row r="88" spans="1:8" ht="14.1" customHeight="1" x14ac:dyDescent="0.25">
      <c r="A88" s="83" t="s">
        <v>2045</v>
      </c>
      <c r="B88" s="83" t="s">
        <v>2768</v>
      </c>
      <c r="E88" s="122">
        <v>2013000002</v>
      </c>
      <c r="F88" s="1" t="s">
        <v>2769</v>
      </c>
      <c r="G88" s="3" t="s">
        <v>2550</v>
      </c>
      <c r="H88" s="83" t="s">
        <v>2551</v>
      </c>
    </row>
    <row r="89" spans="1:8" ht="14.1" customHeight="1" x14ac:dyDescent="0.3">
      <c r="A89" s="83" t="s">
        <v>2037</v>
      </c>
      <c r="B89" s="83" t="s">
        <v>2770</v>
      </c>
      <c r="E89" s="121" t="s">
        <v>2771</v>
      </c>
      <c r="F89" s="3" t="s">
        <v>2772</v>
      </c>
      <c r="G89" s="3" t="s">
        <v>2550</v>
      </c>
      <c r="H89" s="83" t="s">
        <v>2551</v>
      </c>
    </row>
    <row r="90" spans="1:8" ht="14.1" customHeight="1" x14ac:dyDescent="0.3">
      <c r="A90" s="83" t="s">
        <v>2004</v>
      </c>
      <c r="B90" s="83" t="s">
        <v>1965</v>
      </c>
      <c r="E90" s="121" t="s">
        <v>2773</v>
      </c>
      <c r="F90" s="3" t="s">
        <v>509</v>
      </c>
      <c r="G90" s="3" t="s">
        <v>2550</v>
      </c>
      <c r="H90" s="83" t="s">
        <v>2551</v>
      </c>
    </row>
    <row r="91" spans="1:8" ht="14.1" customHeight="1" x14ac:dyDescent="0.3">
      <c r="A91" s="83" t="s">
        <v>2774</v>
      </c>
      <c r="B91" s="83" t="s">
        <v>684</v>
      </c>
      <c r="E91" s="123" t="s">
        <v>2775</v>
      </c>
      <c r="F91" s="83" t="s">
        <v>2776</v>
      </c>
      <c r="G91" s="83" t="s">
        <v>2545</v>
      </c>
      <c r="H91" s="83" t="s">
        <v>131</v>
      </c>
    </row>
    <row r="92" spans="1:8" ht="14.1" customHeight="1" x14ac:dyDescent="0.25">
      <c r="A92" s="83" t="s">
        <v>2140</v>
      </c>
      <c r="B92" s="1" t="s">
        <v>2613</v>
      </c>
      <c r="E92" s="123" t="s">
        <v>2777</v>
      </c>
      <c r="F92" s="83" t="s">
        <v>2778</v>
      </c>
      <c r="G92" s="83" t="s">
        <v>2545</v>
      </c>
      <c r="H92" s="83" t="s">
        <v>131</v>
      </c>
    </row>
    <row r="93" spans="1:8" ht="14.1" customHeight="1" x14ac:dyDescent="0.3">
      <c r="A93" s="83" t="s">
        <v>2150</v>
      </c>
      <c r="B93" s="83" t="s">
        <v>2151</v>
      </c>
      <c r="E93" s="123" t="s">
        <v>2779</v>
      </c>
      <c r="F93" s="83" t="s">
        <v>2780</v>
      </c>
      <c r="G93" s="83" t="s">
        <v>2545</v>
      </c>
      <c r="H93" s="83" t="s">
        <v>131</v>
      </c>
    </row>
    <row r="94" spans="1:8" ht="14.1" customHeight="1" x14ac:dyDescent="0.3">
      <c r="A94" s="83" t="s">
        <v>2148</v>
      </c>
      <c r="B94" s="83" t="s">
        <v>2149</v>
      </c>
      <c r="E94" s="123" t="s">
        <v>2781</v>
      </c>
      <c r="F94" s="83" t="s">
        <v>2782</v>
      </c>
      <c r="G94" s="83" t="s">
        <v>2545</v>
      </c>
      <c r="H94" s="83" t="s">
        <v>131</v>
      </c>
    </row>
    <row r="95" spans="1:8" ht="14.1" customHeight="1" x14ac:dyDescent="0.3">
      <c r="A95" s="83" t="s">
        <v>2783</v>
      </c>
      <c r="B95" s="83" t="s">
        <v>2784</v>
      </c>
      <c r="E95" s="121" t="s">
        <v>2785</v>
      </c>
      <c r="F95" s="3" t="s">
        <v>2786</v>
      </c>
      <c r="G95" s="3" t="s">
        <v>2550</v>
      </c>
      <c r="H95" s="83" t="s">
        <v>2551</v>
      </c>
    </row>
    <row r="96" spans="1:8" ht="14.1" customHeight="1" x14ac:dyDescent="0.25">
      <c r="A96" s="83" t="s">
        <v>2787</v>
      </c>
      <c r="B96" s="83" t="s">
        <v>2788</v>
      </c>
      <c r="E96" s="121" t="s">
        <v>2789</v>
      </c>
      <c r="F96" s="1" t="s">
        <v>2790</v>
      </c>
      <c r="G96" s="3" t="s">
        <v>2550</v>
      </c>
      <c r="H96" s="83" t="s">
        <v>2551</v>
      </c>
    </row>
    <row r="97" spans="1:8" ht="14.1" customHeight="1" x14ac:dyDescent="0.3">
      <c r="A97" s="83" t="s">
        <v>2146</v>
      </c>
      <c r="B97" s="83" t="s">
        <v>2147</v>
      </c>
      <c r="E97" s="123" t="s">
        <v>2791</v>
      </c>
      <c r="F97" s="83" t="s">
        <v>2792</v>
      </c>
      <c r="G97" s="83" t="s">
        <v>2545</v>
      </c>
      <c r="H97" s="83" t="s">
        <v>131</v>
      </c>
    </row>
    <row r="98" spans="1:8" ht="14.1" customHeight="1" x14ac:dyDescent="0.3">
      <c r="A98" s="83" t="s">
        <v>2097</v>
      </c>
      <c r="B98" s="83" t="s">
        <v>2098</v>
      </c>
      <c r="E98" s="123" t="s">
        <v>2793</v>
      </c>
      <c r="F98" s="83" t="s">
        <v>2794</v>
      </c>
      <c r="G98" s="83" t="s">
        <v>2545</v>
      </c>
      <c r="H98" s="83" t="s">
        <v>131</v>
      </c>
    </row>
    <row r="99" spans="1:8" ht="14.1" customHeight="1" x14ac:dyDescent="0.3">
      <c r="A99" s="83" t="s">
        <v>2095</v>
      </c>
      <c r="B99" s="83" t="s">
        <v>2096</v>
      </c>
      <c r="E99" s="123" t="s">
        <v>2795</v>
      </c>
      <c r="F99" s="83" t="s">
        <v>2796</v>
      </c>
      <c r="G99" s="83" t="s">
        <v>2545</v>
      </c>
      <c r="H99" s="83" t="s">
        <v>131</v>
      </c>
    </row>
    <row r="100" spans="1:8" ht="14.1" customHeight="1" x14ac:dyDescent="0.3">
      <c r="A100" s="83" t="s">
        <v>2237</v>
      </c>
      <c r="B100" s="83" t="s">
        <v>2238</v>
      </c>
      <c r="E100" s="123" t="s">
        <v>2797</v>
      </c>
      <c r="F100" s="83" t="s">
        <v>2798</v>
      </c>
      <c r="G100" s="83" t="s">
        <v>2545</v>
      </c>
      <c r="H100" s="83" t="s">
        <v>123</v>
      </c>
    </row>
    <row r="101" spans="1:8" ht="14.1" customHeight="1" x14ac:dyDescent="0.3">
      <c r="A101" s="83" t="s">
        <v>2242</v>
      </c>
      <c r="B101" s="83" t="s">
        <v>2244</v>
      </c>
      <c r="E101" s="123" t="s">
        <v>2799</v>
      </c>
      <c r="F101" s="83" t="s">
        <v>656</v>
      </c>
      <c r="G101" s="83" t="s">
        <v>2545</v>
      </c>
      <c r="H101" s="83" t="s">
        <v>2614</v>
      </c>
    </row>
    <row r="102" spans="1:8" ht="14.1" customHeight="1" x14ac:dyDescent="0.3">
      <c r="A102" s="83" t="s">
        <v>2229</v>
      </c>
      <c r="B102" s="83" t="s">
        <v>2230</v>
      </c>
      <c r="E102" s="123" t="s">
        <v>2800</v>
      </c>
      <c r="F102" s="83" t="s">
        <v>2801</v>
      </c>
      <c r="G102" s="83" t="s">
        <v>2545</v>
      </c>
      <c r="H102" s="83" t="s">
        <v>123</v>
      </c>
    </row>
    <row r="103" spans="1:8" ht="14.1" customHeight="1" x14ac:dyDescent="0.3">
      <c r="A103" s="83" t="s">
        <v>2231</v>
      </c>
      <c r="B103" s="83" t="s">
        <v>2232</v>
      </c>
      <c r="E103" s="123" t="s">
        <v>2802</v>
      </c>
      <c r="F103" s="83" t="s">
        <v>2803</v>
      </c>
      <c r="G103" s="83" t="s">
        <v>2545</v>
      </c>
      <c r="H103" s="83" t="s">
        <v>131</v>
      </c>
    </row>
    <row r="104" spans="1:8" ht="14.1" customHeight="1" x14ac:dyDescent="0.3">
      <c r="A104" s="83" t="s">
        <v>2239</v>
      </c>
      <c r="B104" s="83" t="s">
        <v>2241</v>
      </c>
      <c r="E104" s="123" t="s">
        <v>2804</v>
      </c>
      <c r="F104" s="83" t="s">
        <v>2805</v>
      </c>
      <c r="G104" s="83" t="s">
        <v>2545</v>
      </c>
      <c r="H104" s="83" t="s">
        <v>131</v>
      </c>
    </row>
    <row r="105" spans="1:8" ht="14.1" customHeight="1" x14ac:dyDescent="0.3">
      <c r="A105" s="83" t="s">
        <v>2245</v>
      </c>
      <c r="B105" s="83" t="s">
        <v>2247</v>
      </c>
      <c r="E105" s="123" t="s">
        <v>2806</v>
      </c>
      <c r="F105" s="83" t="s">
        <v>2807</v>
      </c>
      <c r="G105" s="83" t="s">
        <v>2545</v>
      </c>
      <c r="H105" s="83" t="s">
        <v>2551</v>
      </c>
    </row>
    <row r="106" spans="1:8" ht="14.1" customHeight="1" x14ac:dyDescent="0.3">
      <c r="A106" s="83" t="s">
        <v>2235</v>
      </c>
      <c r="B106" s="83" t="s">
        <v>2236</v>
      </c>
      <c r="E106" s="123" t="s">
        <v>2808</v>
      </c>
      <c r="F106" s="83" t="s">
        <v>2809</v>
      </c>
      <c r="G106" s="83" t="s">
        <v>2545</v>
      </c>
      <c r="H106" s="83" t="s">
        <v>131</v>
      </c>
    </row>
    <row r="107" spans="1:8" ht="14.1" customHeight="1" x14ac:dyDescent="0.3">
      <c r="A107" s="83" t="s">
        <v>2233</v>
      </c>
      <c r="B107" s="83" t="s">
        <v>2234</v>
      </c>
      <c r="E107" s="123" t="s">
        <v>2810</v>
      </c>
      <c r="F107" s="83" t="s">
        <v>2811</v>
      </c>
      <c r="G107" s="83" t="s">
        <v>2545</v>
      </c>
      <c r="H107" s="83" t="s">
        <v>131</v>
      </c>
    </row>
    <row r="108" spans="1:8" ht="14.1" customHeight="1" x14ac:dyDescent="0.3">
      <c r="A108" s="83" t="s">
        <v>2812</v>
      </c>
      <c r="B108" s="3" t="s">
        <v>2813</v>
      </c>
      <c r="E108" s="123" t="s">
        <v>2814</v>
      </c>
      <c r="F108" s="83" t="s">
        <v>2815</v>
      </c>
      <c r="G108" s="83" t="s">
        <v>2545</v>
      </c>
      <c r="H108" s="83" t="s">
        <v>123</v>
      </c>
    </row>
    <row r="109" spans="1:8" ht="14.1" customHeight="1" x14ac:dyDescent="0.3">
      <c r="A109" s="83" t="s">
        <v>2816</v>
      </c>
      <c r="B109" s="3" t="s">
        <v>2817</v>
      </c>
      <c r="E109" s="123" t="s">
        <v>2818</v>
      </c>
      <c r="F109" s="83" t="s">
        <v>2819</v>
      </c>
      <c r="G109" s="83" t="s">
        <v>2545</v>
      </c>
      <c r="H109" s="83" t="s">
        <v>131</v>
      </c>
    </row>
    <row r="110" spans="1:8" ht="14.1" customHeight="1" x14ac:dyDescent="0.3">
      <c r="A110" s="83" t="s">
        <v>2027</v>
      </c>
      <c r="B110" s="83" t="s">
        <v>2028</v>
      </c>
      <c r="E110" s="121" t="s">
        <v>2820</v>
      </c>
      <c r="F110" s="3" t="s">
        <v>2821</v>
      </c>
      <c r="G110" s="3" t="s">
        <v>2550</v>
      </c>
      <c r="H110" s="83" t="s">
        <v>2551</v>
      </c>
    </row>
    <row r="111" spans="1:8" ht="14.1" customHeight="1" x14ac:dyDescent="0.3">
      <c r="A111" s="83" t="s">
        <v>2023</v>
      </c>
      <c r="B111" s="83" t="s">
        <v>2024</v>
      </c>
      <c r="E111" s="121" t="s">
        <v>2822</v>
      </c>
      <c r="F111" s="3" t="s">
        <v>2823</v>
      </c>
      <c r="G111" s="3" t="s">
        <v>2550</v>
      </c>
      <c r="H111" s="83" t="s">
        <v>2551</v>
      </c>
    </row>
    <row r="112" spans="1:8" ht="14.1" customHeight="1" x14ac:dyDescent="0.3">
      <c r="A112" s="83" t="s">
        <v>2178</v>
      </c>
      <c r="B112" s="83" t="s">
        <v>2180</v>
      </c>
      <c r="E112" s="123" t="s">
        <v>2824</v>
      </c>
      <c r="F112" s="83" t="s">
        <v>2825</v>
      </c>
      <c r="G112" s="83" t="s">
        <v>2545</v>
      </c>
      <c r="H112" s="83" t="s">
        <v>131</v>
      </c>
    </row>
    <row r="113" spans="1:8" ht="14.1" customHeight="1" x14ac:dyDescent="0.3">
      <c r="A113" s="83" t="s">
        <v>2167</v>
      </c>
      <c r="B113" s="83" t="s">
        <v>2168</v>
      </c>
      <c r="E113" s="123" t="s">
        <v>2826</v>
      </c>
      <c r="F113" s="83" t="s">
        <v>2827</v>
      </c>
      <c r="G113" s="83" t="s">
        <v>2545</v>
      </c>
      <c r="H113" s="83" t="s">
        <v>131</v>
      </c>
    </row>
    <row r="114" spans="1:8" ht="14.1" customHeight="1" x14ac:dyDescent="0.3">
      <c r="A114" s="83" t="s">
        <v>2169</v>
      </c>
      <c r="B114" s="83" t="s">
        <v>2170</v>
      </c>
      <c r="E114" s="123" t="s">
        <v>2828</v>
      </c>
      <c r="F114" s="83" t="s">
        <v>2829</v>
      </c>
      <c r="G114" s="83" t="s">
        <v>2545</v>
      </c>
      <c r="H114" s="83" t="s">
        <v>131</v>
      </c>
    </row>
    <row r="115" spans="1:8" ht="14.1" customHeight="1" x14ac:dyDescent="0.3">
      <c r="A115" s="83" t="s">
        <v>2175</v>
      </c>
      <c r="B115" s="83" t="s">
        <v>2177</v>
      </c>
      <c r="E115" s="123" t="s">
        <v>2830</v>
      </c>
      <c r="F115" s="83" t="s">
        <v>2831</v>
      </c>
      <c r="G115" s="83" t="s">
        <v>2545</v>
      </c>
      <c r="H115" s="83" t="s">
        <v>131</v>
      </c>
    </row>
    <row r="116" spans="1:8" ht="14.1" customHeight="1" x14ac:dyDescent="0.3">
      <c r="A116" s="83" t="s">
        <v>2181</v>
      </c>
      <c r="B116" s="83" t="s">
        <v>2183</v>
      </c>
      <c r="E116" s="123" t="s">
        <v>2832</v>
      </c>
      <c r="F116" s="83" t="s">
        <v>2833</v>
      </c>
      <c r="G116" s="83" t="s">
        <v>2545</v>
      </c>
      <c r="H116" s="83" t="s">
        <v>131</v>
      </c>
    </row>
    <row r="117" spans="1:8" ht="14.1" customHeight="1" x14ac:dyDescent="0.3">
      <c r="A117" s="83" t="s">
        <v>2173</v>
      </c>
      <c r="B117" s="83" t="s">
        <v>2174</v>
      </c>
      <c r="E117" s="123" t="s">
        <v>2834</v>
      </c>
      <c r="F117" s="83" t="s">
        <v>2835</v>
      </c>
      <c r="G117" s="83" t="s">
        <v>2545</v>
      </c>
      <c r="H117" s="83" t="s">
        <v>131</v>
      </c>
    </row>
    <row r="118" spans="1:8" ht="14.1" customHeight="1" x14ac:dyDescent="0.3">
      <c r="A118" s="83" t="s">
        <v>2171</v>
      </c>
      <c r="B118" s="83" t="s">
        <v>2172</v>
      </c>
      <c r="E118" s="123" t="s">
        <v>2836</v>
      </c>
      <c r="F118" s="83" t="s">
        <v>2837</v>
      </c>
      <c r="G118" s="83" t="s">
        <v>2545</v>
      </c>
      <c r="H118" s="83" t="s">
        <v>123</v>
      </c>
    </row>
    <row r="119" spans="1:8" ht="14.1" customHeight="1" x14ac:dyDescent="0.3">
      <c r="A119" s="83" t="s">
        <v>2838</v>
      </c>
      <c r="B119" s="3" t="s">
        <v>2769</v>
      </c>
      <c r="E119" s="123" t="s">
        <v>2839</v>
      </c>
      <c r="F119" s="83" t="s">
        <v>2840</v>
      </c>
      <c r="G119" s="83" t="s">
        <v>2545</v>
      </c>
      <c r="H119" s="83" t="s">
        <v>131</v>
      </c>
    </row>
    <row r="120" spans="1:8" ht="14.1" customHeight="1" x14ac:dyDescent="0.3">
      <c r="A120" s="83" t="s">
        <v>1976</v>
      </c>
      <c r="B120" s="83" t="s">
        <v>1977</v>
      </c>
      <c r="E120" s="121" t="s">
        <v>2841</v>
      </c>
      <c r="F120" s="3" t="s">
        <v>2842</v>
      </c>
      <c r="G120" s="3" t="s">
        <v>2550</v>
      </c>
      <c r="H120" s="83" t="s">
        <v>2551</v>
      </c>
    </row>
    <row r="121" spans="1:8" ht="14.1" customHeight="1" x14ac:dyDescent="0.3">
      <c r="A121" s="83" t="s">
        <v>2843</v>
      </c>
      <c r="B121" s="83" t="s">
        <v>2844</v>
      </c>
      <c r="E121" s="123" t="s">
        <v>2845</v>
      </c>
      <c r="F121" s="83" t="s">
        <v>2846</v>
      </c>
      <c r="G121" s="83" t="s">
        <v>2545</v>
      </c>
      <c r="H121" s="83" t="s">
        <v>131</v>
      </c>
    </row>
    <row r="122" spans="1:8" ht="14.1" customHeight="1" x14ac:dyDescent="0.3">
      <c r="A122" s="83" t="s">
        <v>2135</v>
      </c>
      <c r="B122" s="83" t="s">
        <v>2137</v>
      </c>
      <c r="E122" s="123" t="s">
        <v>2847</v>
      </c>
      <c r="F122" s="83" t="s">
        <v>2848</v>
      </c>
      <c r="G122" s="83" t="s">
        <v>2545</v>
      </c>
      <c r="H122" s="83" t="s">
        <v>131</v>
      </c>
    </row>
    <row r="123" spans="1:8" ht="14.1" customHeight="1" x14ac:dyDescent="0.3">
      <c r="A123" s="83" t="s">
        <v>2849</v>
      </c>
      <c r="B123" s="83" t="s">
        <v>406</v>
      </c>
      <c r="E123" s="123" t="s">
        <v>2850</v>
      </c>
      <c r="F123" s="83" t="s">
        <v>2851</v>
      </c>
      <c r="G123" s="83" t="s">
        <v>2545</v>
      </c>
      <c r="H123" s="83" t="s">
        <v>131</v>
      </c>
    </row>
    <row r="124" spans="1:8" ht="14.1" customHeight="1" x14ac:dyDescent="0.3">
      <c r="A124" s="83" t="s">
        <v>2111</v>
      </c>
      <c r="B124" s="83" t="s">
        <v>2112</v>
      </c>
      <c r="E124" s="123" t="s">
        <v>2852</v>
      </c>
      <c r="F124" s="83" t="s">
        <v>2853</v>
      </c>
      <c r="G124" s="83" t="s">
        <v>2545</v>
      </c>
      <c r="H124" s="83" t="s">
        <v>131</v>
      </c>
    </row>
    <row r="125" spans="1:8" ht="14.1" customHeight="1" x14ac:dyDescent="0.3">
      <c r="A125" s="83" t="s">
        <v>2109</v>
      </c>
      <c r="B125" s="83" t="s">
        <v>2110</v>
      </c>
      <c r="E125" s="123" t="s">
        <v>2854</v>
      </c>
      <c r="F125" s="83" t="s">
        <v>2855</v>
      </c>
      <c r="G125" s="83" t="s">
        <v>2545</v>
      </c>
      <c r="H125" s="83" t="s">
        <v>131</v>
      </c>
    </row>
    <row r="126" spans="1:8" ht="14.1" customHeight="1" x14ac:dyDescent="0.3">
      <c r="A126" s="83" t="s">
        <v>2256</v>
      </c>
      <c r="B126" s="83" t="s">
        <v>2257</v>
      </c>
      <c r="E126" s="123" t="s">
        <v>2856</v>
      </c>
      <c r="F126" s="83" t="s">
        <v>253</v>
      </c>
      <c r="G126" s="83" t="s">
        <v>2857</v>
      </c>
      <c r="H126" s="83" t="s">
        <v>2551</v>
      </c>
    </row>
    <row r="127" spans="1:8" ht="14.1" customHeight="1" x14ac:dyDescent="0.3">
      <c r="A127" s="83" t="s">
        <v>2261</v>
      </c>
      <c r="B127" s="83" t="s">
        <v>2263</v>
      </c>
      <c r="E127" s="123" t="s">
        <v>2858</v>
      </c>
      <c r="F127" s="83" t="s">
        <v>644</v>
      </c>
      <c r="G127" s="83" t="s">
        <v>2857</v>
      </c>
      <c r="H127" s="83" t="s">
        <v>2551</v>
      </c>
    </row>
    <row r="128" spans="1:8" ht="14.1" customHeight="1" x14ac:dyDescent="0.3">
      <c r="A128" s="83" t="s">
        <v>2248</v>
      </c>
      <c r="B128" s="83" t="s">
        <v>2249</v>
      </c>
      <c r="E128" s="123" t="s">
        <v>2859</v>
      </c>
      <c r="F128" s="83" t="s">
        <v>2860</v>
      </c>
      <c r="G128" s="83" t="s">
        <v>2857</v>
      </c>
      <c r="H128" s="83" t="s">
        <v>2551</v>
      </c>
    </row>
    <row r="129" spans="1:8" ht="14.1" customHeight="1" x14ac:dyDescent="0.3">
      <c r="A129" s="83" t="s">
        <v>2267</v>
      </c>
      <c r="B129" s="83" t="s">
        <v>2268</v>
      </c>
      <c r="E129" s="123" t="s">
        <v>2861</v>
      </c>
      <c r="F129" s="83" t="s">
        <v>556</v>
      </c>
      <c r="G129" s="83" t="s">
        <v>2857</v>
      </c>
      <c r="H129" s="83" t="s">
        <v>2551</v>
      </c>
    </row>
    <row r="130" spans="1:8" ht="14.1" customHeight="1" x14ac:dyDescent="0.3">
      <c r="A130" s="83" t="s">
        <v>2250</v>
      </c>
      <c r="B130" s="83" t="s">
        <v>2251</v>
      </c>
      <c r="E130" s="123" t="s">
        <v>2862</v>
      </c>
      <c r="F130" s="83" t="s">
        <v>2863</v>
      </c>
      <c r="G130" s="83" t="s">
        <v>2857</v>
      </c>
      <c r="H130" s="83" t="s">
        <v>2551</v>
      </c>
    </row>
    <row r="131" spans="1:8" ht="14.1" customHeight="1" x14ac:dyDescent="0.3">
      <c r="A131" s="83" t="s">
        <v>2258</v>
      </c>
      <c r="B131" s="83" t="s">
        <v>2260</v>
      </c>
      <c r="E131" s="123" t="s">
        <v>2864</v>
      </c>
      <c r="F131" s="83" t="s">
        <v>233</v>
      </c>
      <c r="G131" s="83" t="s">
        <v>2857</v>
      </c>
      <c r="H131" s="83" t="s">
        <v>2551</v>
      </c>
    </row>
    <row r="132" spans="1:8" ht="14.1" customHeight="1" x14ac:dyDescent="0.3">
      <c r="A132" s="83" t="s">
        <v>2264</v>
      </c>
      <c r="B132" s="83" t="s">
        <v>2266</v>
      </c>
      <c r="E132" s="123" t="s">
        <v>2865</v>
      </c>
      <c r="F132" s="83" t="s">
        <v>524</v>
      </c>
      <c r="G132" s="83" t="s">
        <v>2857</v>
      </c>
      <c r="H132" s="83" t="s">
        <v>2551</v>
      </c>
    </row>
    <row r="133" spans="1:8" ht="14.1" customHeight="1" x14ac:dyDescent="0.3">
      <c r="A133" s="83" t="s">
        <v>2254</v>
      </c>
      <c r="B133" s="83" t="s">
        <v>2255</v>
      </c>
      <c r="E133" s="123" t="s">
        <v>2866</v>
      </c>
      <c r="F133" s="83" t="s">
        <v>407</v>
      </c>
      <c r="G133" s="83" t="s">
        <v>2857</v>
      </c>
      <c r="H133" s="83" t="s">
        <v>2551</v>
      </c>
    </row>
    <row r="134" spans="1:8" ht="14.1" customHeight="1" x14ac:dyDescent="0.3">
      <c r="A134" s="83" t="s">
        <v>2252</v>
      </c>
      <c r="B134" s="83" t="s">
        <v>2253</v>
      </c>
      <c r="E134" s="123" t="s">
        <v>2867</v>
      </c>
      <c r="F134" s="83" t="s">
        <v>2868</v>
      </c>
      <c r="G134" s="83" t="s">
        <v>2857</v>
      </c>
      <c r="H134" s="83" t="s">
        <v>2551</v>
      </c>
    </row>
    <row r="135" spans="1:8" ht="14.1" customHeight="1" x14ac:dyDescent="0.25">
      <c r="A135" s="83" t="s">
        <v>2869</v>
      </c>
      <c r="B135" s="1" t="s">
        <v>2760</v>
      </c>
      <c r="E135" s="123" t="s">
        <v>2870</v>
      </c>
      <c r="F135" s="83" t="s">
        <v>2871</v>
      </c>
      <c r="G135" s="83" t="s">
        <v>2545</v>
      </c>
      <c r="H135" s="83" t="s">
        <v>131</v>
      </c>
    </row>
    <row r="136" spans="1:8" ht="14.1" customHeight="1" x14ac:dyDescent="0.3">
      <c r="A136" s="83" t="s">
        <v>2069</v>
      </c>
      <c r="B136" s="83" t="s">
        <v>2070</v>
      </c>
      <c r="E136" s="123" t="s">
        <v>2872</v>
      </c>
      <c r="F136" s="83" t="s">
        <v>2873</v>
      </c>
      <c r="G136" s="83" t="s">
        <v>2545</v>
      </c>
      <c r="H136" s="83" t="s">
        <v>2551</v>
      </c>
    </row>
    <row r="137" spans="1:8" ht="14.1" customHeight="1" x14ac:dyDescent="0.3">
      <c r="A137" s="83" t="s">
        <v>2067</v>
      </c>
      <c r="B137" s="83" t="s">
        <v>2068</v>
      </c>
      <c r="E137" s="123" t="s">
        <v>2874</v>
      </c>
      <c r="F137" s="83" t="s">
        <v>2875</v>
      </c>
      <c r="G137" s="83" t="s">
        <v>2545</v>
      </c>
      <c r="H137" s="83" t="s">
        <v>2551</v>
      </c>
    </row>
    <row r="138" spans="1:8" ht="14.1" customHeight="1" x14ac:dyDescent="0.3">
      <c r="A138" s="83" t="s">
        <v>2876</v>
      </c>
      <c r="B138" s="83" t="s">
        <v>2877</v>
      </c>
      <c r="E138" s="123" t="s">
        <v>2878</v>
      </c>
      <c r="F138" s="83" t="s">
        <v>2879</v>
      </c>
      <c r="G138" s="83" t="s">
        <v>2545</v>
      </c>
      <c r="H138" s="83" t="s">
        <v>131</v>
      </c>
    </row>
    <row r="139" spans="1:8" ht="14.1" customHeight="1" x14ac:dyDescent="0.3">
      <c r="A139" s="83" t="s">
        <v>2195</v>
      </c>
      <c r="B139" s="83" t="s">
        <v>2196</v>
      </c>
      <c r="E139" s="123" t="s">
        <v>2880</v>
      </c>
      <c r="F139" s="83" t="s">
        <v>2881</v>
      </c>
      <c r="G139" s="83" t="s">
        <v>2545</v>
      </c>
      <c r="H139" s="83" t="s">
        <v>131</v>
      </c>
    </row>
    <row r="140" spans="1:8" ht="14.1" customHeight="1" x14ac:dyDescent="0.3">
      <c r="A140" s="83" t="s">
        <v>2201</v>
      </c>
      <c r="B140" s="83" t="s">
        <v>2203</v>
      </c>
      <c r="E140" s="123" t="s">
        <v>2882</v>
      </c>
      <c r="F140" s="83" t="s">
        <v>2883</v>
      </c>
      <c r="G140" s="83" t="s">
        <v>2545</v>
      </c>
      <c r="H140" s="83" t="s">
        <v>131</v>
      </c>
    </row>
    <row r="141" spans="1:8" ht="14.1" customHeight="1" x14ac:dyDescent="0.3">
      <c r="A141" s="83" t="s">
        <v>2207</v>
      </c>
      <c r="B141" s="83" t="s">
        <v>2209</v>
      </c>
      <c r="E141" s="123" t="s">
        <v>2884</v>
      </c>
      <c r="F141" s="83" t="s">
        <v>2885</v>
      </c>
      <c r="G141" s="83" t="s">
        <v>2545</v>
      </c>
      <c r="H141" s="83" t="s">
        <v>131</v>
      </c>
    </row>
    <row r="142" spans="1:8" ht="14.1" customHeight="1" x14ac:dyDescent="0.3">
      <c r="A142" s="83" t="s">
        <v>2204</v>
      </c>
      <c r="B142" s="83" t="s">
        <v>2206</v>
      </c>
      <c r="E142" s="123" t="s">
        <v>2886</v>
      </c>
      <c r="F142" s="83" t="s">
        <v>2887</v>
      </c>
      <c r="G142" s="83" t="s">
        <v>2545</v>
      </c>
      <c r="H142" s="83" t="s">
        <v>131</v>
      </c>
    </row>
    <row r="143" spans="1:8" ht="14.1" customHeight="1" x14ac:dyDescent="0.3">
      <c r="A143" s="83" t="s">
        <v>2210</v>
      </c>
      <c r="B143" s="83" t="s">
        <v>2212</v>
      </c>
      <c r="E143" s="123" t="s">
        <v>2888</v>
      </c>
      <c r="F143" s="83" t="s">
        <v>2889</v>
      </c>
      <c r="G143" s="83" t="s">
        <v>2545</v>
      </c>
      <c r="H143" s="83" t="s">
        <v>131</v>
      </c>
    </row>
    <row r="144" spans="1:8" ht="14.1" customHeight="1" x14ac:dyDescent="0.3">
      <c r="A144" s="83" t="s">
        <v>2199</v>
      </c>
      <c r="B144" s="83" t="s">
        <v>2200</v>
      </c>
      <c r="E144" s="123" t="s">
        <v>2890</v>
      </c>
      <c r="F144" s="83" t="s">
        <v>2891</v>
      </c>
      <c r="G144" s="83" t="s">
        <v>2545</v>
      </c>
      <c r="H144" s="83" t="s">
        <v>131</v>
      </c>
    </row>
    <row r="145" spans="1:8" ht="14.1" customHeight="1" x14ac:dyDescent="0.3">
      <c r="A145" s="83" t="s">
        <v>2197</v>
      </c>
      <c r="B145" s="83" t="s">
        <v>2198</v>
      </c>
      <c r="E145" s="123" t="s">
        <v>2892</v>
      </c>
      <c r="F145" s="83" t="s">
        <v>2893</v>
      </c>
      <c r="G145" s="83" t="s">
        <v>2545</v>
      </c>
      <c r="H145" s="83" t="s">
        <v>131</v>
      </c>
    </row>
    <row r="146" spans="1:8" ht="14.1" customHeight="1" x14ac:dyDescent="0.3">
      <c r="A146" s="83" t="s">
        <v>2143</v>
      </c>
      <c r="B146" s="83" t="s">
        <v>253</v>
      </c>
      <c r="E146" s="123" t="s">
        <v>2894</v>
      </c>
      <c r="F146" s="83" t="s">
        <v>2895</v>
      </c>
      <c r="G146" s="83" t="s">
        <v>2545</v>
      </c>
      <c r="H146" s="83" t="s">
        <v>131</v>
      </c>
    </row>
    <row r="147" spans="1:8" ht="14.1" customHeight="1" x14ac:dyDescent="0.3">
      <c r="A147" s="83" t="s">
        <v>2055</v>
      </c>
      <c r="B147" s="83" t="s">
        <v>2056</v>
      </c>
      <c r="E147" s="123" t="s">
        <v>2896</v>
      </c>
      <c r="F147" s="83" t="s">
        <v>2897</v>
      </c>
      <c r="G147" s="83" t="s">
        <v>2545</v>
      </c>
      <c r="H147" s="83" t="s">
        <v>2551</v>
      </c>
    </row>
    <row r="148" spans="1:8" ht="14.1" customHeight="1" x14ac:dyDescent="0.3">
      <c r="A148" s="83" t="s">
        <v>2053</v>
      </c>
      <c r="B148" s="83" t="s">
        <v>2054</v>
      </c>
      <c r="E148" s="123" t="s">
        <v>2898</v>
      </c>
      <c r="F148" s="83" t="s">
        <v>231</v>
      </c>
      <c r="G148" s="83" t="s">
        <v>2545</v>
      </c>
      <c r="H148" s="83" t="s">
        <v>2551</v>
      </c>
    </row>
    <row r="149" spans="1:8" ht="14.1" customHeight="1" x14ac:dyDescent="0.3">
      <c r="A149" s="83" t="s">
        <v>2008</v>
      </c>
      <c r="B149" s="83" t="s">
        <v>2009</v>
      </c>
      <c r="E149" s="121" t="s">
        <v>2899</v>
      </c>
      <c r="F149" s="3" t="s">
        <v>2900</v>
      </c>
      <c r="G149" s="3" t="s">
        <v>2550</v>
      </c>
      <c r="H149" s="83" t="s">
        <v>2551</v>
      </c>
    </row>
    <row r="150" spans="1:8" ht="14.1" customHeight="1" x14ac:dyDescent="0.3">
      <c r="A150" s="83" t="s">
        <v>1998</v>
      </c>
      <c r="B150" s="83" t="s">
        <v>1999</v>
      </c>
      <c r="E150" s="121" t="s">
        <v>2901</v>
      </c>
      <c r="F150" s="3" t="s">
        <v>628</v>
      </c>
      <c r="G150" s="3" t="s">
        <v>2550</v>
      </c>
      <c r="H150" s="83" t="s">
        <v>2551</v>
      </c>
    </row>
    <row r="151" spans="1:8" ht="14.1" customHeight="1" x14ac:dyDescent="0.3">
      <c r="A151" s="83" t="s">
        <v>2142</v>
      </c>
      <c r="B151" s="83" t="s">
        <v>555</v>
      </c>
      <c r="E151" s="123" t="s">
        <v>2902</v>
      </c>
      <c r="F151" s="83" t="s">
        <v>2903</v>
      </c>
      <c r="G151" s="83" t="s">
        <v>2545</v>
      </c>
      <c r="H151" s="83" t="s">
        <v>131</v>
      </c>
    </row>
    <row r="152" spans="1:8" ht="14.1" customHeight="1" x14ac:dyDescent="0.3">
      <c r="A152" s="83" t="s">
        <v>2041</v>
      </c>
      <c r="B152" s="83" t="s">
        <v>2042</v>
      </c>
      <c r="E152" s="121" t="s">
        <v>2904</v>
      </c>
      <c r="F152" s="3" t="s">
        <v>2844</v>
      </c>
      <c r="G152" s="3" t="s">
        <v>2550</v>
      </c>
      <c r="H152" s="83" t="s">
        <v>2551</v>
      </c>
    </row>
    <row r="153" spans="1:8" ht="14.1" customHeight="1" x14ac:dyDescent="0.3">
      <c r="A153" s="83" t="s">
        <v>2039</v>
      </c>
      <c r="B153" s="83" t="s">
        <v>2040</v>
      </c>
      <c r="E153" s="121" t="s">
        <v>2905</v>
      </c>
      <c r="F153" s="3" t="s">
        <v>2906</v>
      </c>
      <c r="G153" s="3" t="s">
        <v>2550</v>
      </c>
      <c r="H153" s="83" t="s">
        <v>2551</v>
      </c>
    </row>
    <row r="154" spans="1:8" ht="14.1" customHeight="1" x14ac:dyDescent="0.3">
      <c r="A154" s="83" t="s">
        <v>2190</v>
      </c>
      <c r="B154" s="83" t="s">
        <v>2191</v>
      </c>
      <c r="E154" s="123" t="s">
        <v>2907</v>
      </c>
      <c r="F154" s="83" t="s">
        <v>2908</v>
      </c>
      <c r="G154" s="83" t="s">
        <v>2545</v>
      </c>
      <c r="H154" s="83" t="s">
        <v>131</v>
      </c>
    </row>
    <row r="155" spans="1:8" ht="14.1" customHeight="1" x14ac:dyDescent="0.3">
      <c r="A155" s="83" t="s">
        <v>2909</v>
      </c>
      <c r="B155" s="83" t="s">
        <v>2193</v>
      </c>
      <c r="E155" s="123" t="s">
        <v>2910</v>
      </c>
      <c r="F155" s="83" t="s">
        <v>2911</v>
      </c>
      <c r="G155" s="83" t="s">
        <v>2545</v>
      </c>
      <c r="H155" s="83" t="s">
        <v>131</v>
      </c>
    </row>
    <row r="156" spans="1:8" ht="14.1" customHeight="1" x14ac:dyDescent="0.3">
      <c r="A156" s="83" t="s">
        <v>2184</v>
      </c>
      <c r="B156" s="83" t="s">
        <v>2185</v>
      </c>
      <c r="E156" s="123" t="s">
        <v>2912</v>
      </c>
      <c r="F156" s="83" t="s">
        <v>2913</v>
      </c>
      <c r="G156" s="83" t="s">
        <v>2545</v>
      </c>
      <c r="H156" s="83" t="s">
        <v>123</v>
      </c>
    </row>
    <row r="157" spans="1:8" ht="14.1" customHeight="1" x14ac:dyDescent="0.3">
      <c r="A157" s="83" t="s">
        <v>2914</v>
      </c>
      <c r="B157" s="83" t="s">
        <v>2192</v>
      </c>
      <c r="E157" s="123" t="s">
        <v>2915</v>
      </c>
      <c r="F157" s="83" t="s">
        <v>2916</v>
      </c>
      <c r="G157" s="83" t="s">
        <v>2545</v>
      </c>
      <c r="H157" s="83" t="s">
        <v>131</v>
      </c>
    </row>
    <row r="158" spans="1:8" ht="14.1" customHeight="1" x14ac:dyDescent="0.3">
      <c r="A158" s="83" t="s">
        <v>2917</v>
      </c>
      <c r="B158" s="83" t="s">
        <v>2918</v>
      </c>
      <c r="E158" s="123" t="s">
        <v>2919</v>
      </c>
      <c r="F158" s="83" t="s">
        <v>2920</v>
      </c>
      <c r="G158" s="83" t="s">
        <v>2545</v>
      </c>
      <c r="H158" s="83" t="s">
        <v>123</v>
      </c>
    </row>
    <row r="159" spans="1:8" ht="14.1" customHeight="1" x14ac:dyDescent="0.3">
      <c r="A159" s="83" t="s">
        <v>2188</v>
      </c>
      <c r="B159" s="83" t="s">
        <v>2189</v>
      </c>
      <c r="E159" s="123" t="s">
        <v>2921</v>
      </c>
      <c r="F159" s="83" t="s">
        <v>2922</v>
      </c>
      <c r="G159" s="83" t="s">
        <v>2545</v>
      </c>
      <c r="H159" s="83" t="s">
        <v>131</v>
      </c>
    </row>
    <row r="160" spans="1:8" ht="14.1" customHeight="1" x14ac:dyDescent="0.3">
      <c r="A160" s="83" t="s">
        <v>2186</v>
      </c>
      <c r="B160" s="83" t="s">
        <v>2187</v>
      </c>
      <c r="E160" s="123" t="s">
        <v>2923</v>
      </c>
      <c r="F160" s="83" t="s">
        <v>2924</v>
      </c>
      <c r="G160" s="83" t="s">
        <v>2545</v>
      </c>
      <c r="H160" s="83" t="s">
        <v>123</v>
      </c>
    </row>
    <row r="161" spans="1:8" ht="14.1" customHeight="1" x14ac:dyDescent="0.3">
      <c r="A161" s="83" t="s">
        <v>2925</v>
      </c>
      <c r="B161" s="83" t="s">
        <v>530</v>
      </c>
      <c r="E161" s="123" t="s">
        <v>2926</v>
      </c>
      <c r="F161" s="83" t="s">
        <v>2927</v>
      </c>
      <c r="G161" s="83" t="s">
        <v>2545</v>
      </c>
      <c r="H161" s="83" t="s">
        <v>123</v>
      </c>
    </row>
    <row r="162" spans="1:8" ht="14.1" customHeight="1" x14ac:dyDescent="0.3">
      <c r="E162" s="123" t="s">
        <v>2928</v>
      </c>
      <c r="F162" s="83" t="s">
        <v>538</v>
      </c>
      <c r="G162" s="83" t="s">
        <v>2857</v>
      </c>
      <c r="H162" s="83" t="s">
        <v>2551</v>
      </c>
    </row>
    <row r="163" spans="1:8" ht="14.1" customHeight="1" x14ac:dyDescent="0.3">
      <c r="E163" s="123" t="s">
        <v>2929</v>
      </c>
      <c r="F163" s="83" t="s">
        <v>580</v>
      </c>
      <c r="G163" s="83" t="s">
        <v>2857</v>
      </c>
      <c r="H163" s="83" t="s">
        <v>2551</v>
      </c>
    </row>
    <row r="164" spans="1:8" ht="14.1" customHeight="1" x14ac:dyDescent="0.3">
      <c r="E164" s="123" t="s">
        <v>2930</v>
      </c>
      <c r="F164" s="83" t="s">
        <v>2931</v>
      </c>
      <c r="G164" s="83" t="s">
        <v>2857</v>
      </c>
      <c r="H164" s="83" t="s">
        <v>123</v>
      </c>
    </row>
    <row r="165" spans="1:8" ht="14.1" customHeight="1" x14ac:dyDescent="0.3">
      <c r="E165" s="123" t="s">
        <v>2932</v>
      </c>
      <c r="F165" s="83" t="s">
        <v>2933</v>
      </c>
      <c r="G165" s="83" t="s">
        <v>2857</v>
      </c>
      <c r="H165" s="83" t="s">
        <v>123</v>
      </c>
    </row>
    <row r="166" spans="1:8" ht="14.1" customHeight="1" x14ac:dyDescent="0.3">
      <c r="E166" s="123" t="s">
        <v>2934</v>
      </c>
      <c r="F166" s="83" t="s">
        <v>656</v>
      </c>
      <c r="G166" s="83" t="s">
        <v>2857</v>
      </c>
      <c r="H166" s="83" t="s">
        <v>2614</v>
      </c>
    </row>
    <row r="167" spans="1:8" ht="14.1" customHeight="1" x14ac:dyDescent="0.3">
      <c r="E167" s="123" t="s">
        <v>2935</v>
      </c>
      <c r="F167" s="83" t="s">
        <v>684</v>
      </c>
      <c r="G167" s="83" t="s">
        <v>2857</v>
      </c>
      <c r="H167" s="83" t="s">
        <v>131</v>
      </c>
    </row>
    <row r="168" spans="1:8" ht="14.1" customHeight="1" x14ac:dyDescent="0.3">
      <c r="E168" s="123" t="s">
        <v>2936</v>
      </c>
      <c r="F168" s="83" t="s">
        <v>2937</v>
      </c>
      <c r="G168" s="83" t="s">
        <v>2857</v>
      </c>
      <c r="H168" s="83" t="s">
        <v>123</v>
      </c>
    </row>
    <row r="169" spans="1:8" ht="14.1" customHeight="1" x14ac:dyDescent="0.3">
      <c r="E169" s="123" t="s">
        <v>2938</v>
      </c>
      <c r="F169" s="83" t="s">
        <v>430</v>
      </c>
      <c r="G169" s="83" t="s">
        <v>2857</v>
      </c>
      <c r="H169" s="83" t="s">
        <v>131</v>
      </c>
    </row>
    <row r="170" spans="1:8" ht="14.1" customHeight="1" x14ac:dyDescent="0.3">
      <c r="E170" s="123" t="s">
        <v>2939</v>
      </c>
      <c r="F170" s="83" t="s">
        <v>2940</v>
      </c>
      <c r="G170" s="83" t="s">
        <v>2857</v>
      </c>
      <c r="H170" s="83" t="s">
        <v>123</v>
      </c>
    </row>
    <row r="171" spans="1:8" ht="14.1" customHeight="1" x14ac:dyDescent="0.3">
      <c r="E171" s="123" t="s">
        <v>2941</v>
      </c>
      <c r="F171" s="83" t="s">
        <v>2860</v>
      </c>
      <c r="G171" s="83" t="s">
        <v>2942</v>
      </c>
      <c r="H171" s="83" t="s">
        <v>2551</v>
      </c>
    </row>
    <row r="172" spans="1:8" ht="14.1" customHeight="1" x14ac:dyDescent="0.3">
      <c r="E172" s="123" t="s">
        <v>2943</v>
      </c>
      <c r="F172" s="83" t="s">
        <v>2944</v>
      </c>
      <c r="G172" s="83" t="s">
        <v>2942</v>
      </c>
      <c r="H172" s="83" t="s">
        <v>2551</v>
      </c>
    </row>
    <row r="173" spans="1:8" ht="14.1" customHeight="1" x14ac:dyDescent="0.3">
      <c r="E173" s="123" t="s">
        <v>2945</v>
      </c>
      <c r="F173" s="83" t="s">
        <v>2946</v>
      </c>
      <c r="G173" s="83" t="s">
        <v>2942</v>
      </c>
      <c r="H173" s="83" t="s">
        <v>2551</v>
      </c>
    </row>
    <row r="174" spans="1:8" ht="14.1" customHeight="1" x14ac:dyDescent="0.3">
      <c r="E174" s="123" t="s">
        <v>2947</v>
      </c>
      <c r="F174" s="83" t="s">
        <v>2948</v>
      </c>
      <c r="G174" s="83" t="s">
        <v>2942</v>
      </c>
      <c r="H174" s="83" t="s">
        <v>2551</v>
      </c>
    </row>
    <row r="175" spans="1:8" ht="14.1" customHeight="1" x14ac:dyDescent="0.3">
      <c r="E175" s="123" t="s">
        <v>2949</v>
      </c>
      <c r="F175" s="83" t="s">
        <v>407</v>
      </c>
      <c r="G175" s="83" t="s">
        <v>2942</v>
      </c>
      <c r="H175" s="83" t="s">
        <v>2551</v>
      </c>
    </row>
    <row r="176" spans="1:8" ht="14.1" customHeight="1" x14ac:dyDescent="0.3">
      <c r="E176" s="123" t="s">
        <v>2950</v>
      </c>
      <c r="F176" s="83" t="s">
        <v>253</v>
      </c>
      <c r="G176" s="83" t="s">
        <v>2942</v>
      </c>
      <c r="H176" s="83" t="s">
        <v>2551</v>
      </c>
    </row>
    <row r="177" spans="5:8" ht="14.1" customHeight="1" x14ac:dyDescent="0.3">
      <c r="E177" s="123" t="s">
        <v>2951</v>
      </c>
      <c r="F177" s="83" t="s">
        <v>233</v>
      </c>
      <c r="G177" s="83" t="s">
        <v>2942</v>
      </c>
      <c r="H177" s="83" t="s">
        <v>2551</v>
      </c>
    </row>
    <row r="178" spans="5:8" ht="14.1" customHeight="1" x14ac:dyDescent="0.3">
      <c r="E178" s="123" t="s">
        <v>2952</v>
      </c>
      <c r="F178" s="83" t="s">
        <v>644</v>
      </c>
      <c r="G178" s="83" t="s">
        <v>2942</v>
      </c>
      <c r="H178" s="83" t="s">
        <v>2551</v>
      </c>
    </row>
    <row r="179" spans="5:8" ht="14.1" customHeight="1" x14ac:dyDescent="0.3">
      <c r="E179" s="123" t="s">
        <v>2953</v>
      </c>
      <c r="F179" s="83" t="s">
        <v>524</v>
      </c>
      <c r="G179" s="83" t="s">
        <v>2942</v>
      </c>
      <c r="H179" s="83" t="s">
        <v>2551</v>
      </c>
    </row>
    <row r="180" spans="5:8" ht="14.1" customHeight="1" x14ac:dyDescent="0.3">
      <c r="E180" s="123" t="s">
        <v>2954</v>
      </c>
      <c r="F180" s="83" t="s">
        <v>556</v>
      </c>
      <c r="G180" s="83" t="s">
        <v>2942</v>
      </c>
      <c r="H180" s="83" t="s">
        <v>2551</v>
      </c>
    </row>
    <row r="181" spans="5:8" ht="14.1" customHeight="1" x14ac:dyDescent="0.3">
      <c r="E181" s="123" t="s">
        <v>2955</v>
      </c>
      <c r="F181" s="83" t="s">
        <v>2937</v>
      </c>
      <c r="G181" s="83" t="s">
        <v>2942</v>
      </c>
      <c r="H181" s="83" t="s">
        <v>123</v>
      </c>
    </row>
    <row r="182" spans="5:8" ht="14.1" customHeight="1" x14ac:dyDescent="0.3">
      <c r="E182" s="123" t="s">
        <v>2956</v>
      </c>
      <c r="F182" s="83" t="s">
        <v>538</v>
      </c>
      <c r="G182" s="83" t="s">
        <v>2942</v>
      </c>
      <c r="H182" s="83" t="s">
        <v>2551</v>
      </c>
    </row>
    <row r="183" spans="5:8" ht="14.1" customHeight="1" x14ac:dyDescent="0.3">
      <c r="E183" s="123" t="s">
        <v>2957</v>
      </c>
      <c r="F183" s="83" t="s">
        <v>580</v>
      </c>
      <c r="G183" s="83" t="s">
        <v>2942</v>
      </c>
      <c r="H183" s="83" t="s">
        <v>2551</v>
      </c>
    </row>
    <row r="184" spans="5:8" ht="14.1" customHeight="1" x14ac:dyDescent="0.3">
      <c r="E184" s="123" t="s">
        <v>2958</v>
      </c>
      <c r="F184" s="83" t="s">
        <v>2940</v>
      </c>
      <c r="G184" s="83" t="s">
        <v>2942</v>
      </c>
      <c r="H184" s="83" t="s">
        <v>123</v>
      </c>
    </row>
    <row r="185" spans="5:8" ht="14.1" customHeight="1" x14ac:dyDescent="0.3">
      <c r="E185" s="123" t="s">
        <v>2959</v>
      </c>
      <c r="F185" s="83" t="s">
        <v>2931</v>
      </c>
      <c r="G185" s="83" t="s">
        <v>2942</v>
      </c>
      <c r="H185" s="83" t="s">
        <v>123</v>
      </c>
    </row>
    <row r="186" spans="5:8" ht="14.1" customHeight="1" x14ac:dyDescent="0.3">
      <c r="E186" s="123" t="s">
        <v>2960</v>
      </c>
      <c r="F186" s="83" t="s">
        <v>2933</v>
      </c>
      <c r="G186" s="83" t="s">
        <v>2942</v>
      </c>
      <c r="H186" s="83" t="s">
        <v>123</v>
      </c>
    </row>
    <row r="187" spans="5:8" ht="14.1" customHeight="1" x14ac:dyDescent="0.3">
      <c r="E187" s="123" t="s">
        <v>2961</v>
      </c>
      <c r="F187" s="83" t="s">
        <v>656</v>
      </c>
      <c r="G187" s="83" t="s">
        <v>2942</v>
      </c>
      <c r="H187" s="83" t="s">
        <v>2614</v>
      </c>
    </row>
    <row r="188" spans="5:8" ht="14.1" customHeight="1" x14ac:dyDescent="0.3">
      <c r="E188" s="123" t="s">
        <v>2962</v>
      </c>
      <c r="F188" s="83" t="s">
        <v>684</v>
      </c>
      <c r="G188" s="83" t="s">
        <v>2942</v>
      </c>
      <c r="H188" s="83" t="s">
        <v>131</v>
      </c>
    </row>
    <row r="189" spans="5:8" ht="14.1" customHeight="1" x14ac:dyDescent="0.3">
      <c r="E189" s="123" t="s">
        <v>2963</v>
      </c>
      <c r="F189" s="83" t="s">
        <v>430</v>
      </c>
      <c r="G189" s="83" t="s">
        <v>2942</v>
      </c>
      <c r="H189" s="83" t="s">
        <v>131</v>
      </c>
    </row>
    <row r="190" spans="5:8" ht="14.1" customHeight="1" x14ac:dyDescent="0.3">
      <c r="E190" s="123" t="s">
        <v>2964</v>
      </c>
      <c r="F190" s="83" t="s">
        <v>2965</v>
      </c>
      <c r="G190" s="83" t="s">
        <v>2966</v>
      </c>
      <c r="H190" s="83" t="s">
        <v>2551</v>
      </c>
    </row>
    <row r="191" spans="5:8" ht="14.1" customHeight="1" x14ac:dyDescent="0.3">
      <c r="E191" s="123" t="s">
        <v>2967</v>
      </c>
      <c r="F191" s="83" t="s">
        <v>231</v>
      </c>
      <c r="G191" s="83" t="s">
        <v>2966</v>
      </c>
      <c r="H191" s="83" t="s">
        <v>2551</v>
      </c>
    </row>
    <row r="192" spans="5:8" ht="14.1" customHeight="1" x14ac:dyDescent="0.3">
      <c r="E192" s="123" t="s">
        <v>2968</v>
      </c>
      <c r="F192" s="83" t="s">
        <v>2969</v>
      </c>
      <c r="G192" s="83" t="s">
        <v>2966</v>
      </c>
      <c r="H192" s="83" t="s">
        <v>2551</v>
      </c>
    </row>
    <row r="193" spans="5:8" ht="14.1" customHeight="1" x14ac:dyDescent="0.3">
      <c r="E193" s="123" t="s">
        <v>2970</v>
      </c>
      <c r="F193" s="83" t="s">
        <v>2897</v>
      </c>
      <c r="G193" s="83" t="s">
        <v>2966</v>
      </c>
      <c r="H193" s="83" t="s">
        <v>2551</v>
      </c>
    </row>
    <row r="194" spans="5:8" ht="14.1" customHeight="1" x14ac:dyDescent="0.3">
      <c r="E194" s="123" t="s">
        <v>2971</v>
      </c>
      <c r="F194" s="83" t="s">
        <v>644</v>
      </c>
      <c r="G194" s="83" t="s">
        <v>2966</v>
      </c>
      <c r="H194" s="83" t="s">
        <v>2551</v>
      </c>
    </row>
    <row r="195" spans="5:8" ht="14.1" customHeight="1" x14ac:dyDescent="0.3">
      <c r="E195" s="123" t="s">
        <v>2972</v>
      </c>
      <c r="F195" s="83" t="s">
        <v>2973</v>
      </c>
      <c r="G195" s="83" t="s">
        <v>2966</v>
      </c>
      <c r="H195" s="83" t="s">
        <v>2551</v>
      </c>
    </row>
    <row r="196" spans="5:8" ht="14.1" customHeight="1" x14ac:dyDescent="0.3">
      <c r="E196" s="123" t="s">
        <v>2974</v>
      </c>
      <c r="F196" s="83" t="s">
        <v>2975</v>
      </c>
      <c r="G196" s="83" t="s">
        <v>2966</v>
      </c>
      <c r="H196" s="83" t="s">
        <v>2551</v>
      </c>
    </row>
    <row r="197" spans="5:8" ht="14.1" customHeight="1" x14ac:dyDescent="0.3">
      <c r="E197" s="123" t="s">
        <v>2976</v>
      </c>
      <c r="F197" s="83" t="s">
        <v>2937</v>
      </c>
      <c r="G197" s="83" t="s">
        <v>2966</v>
      </c>
      <c r="H197" s="83" t="s">
        <v>123</v>
      </c>
    </row>
    <row r="198" spans="5:8" ht="14.1" customHeight="1" x14ac:dyDescent="0.3">
      <c r="E198" s="123" t="s">
        <v>2977</v>
      </c>
      <c r="F198" s="83" t="s">
        <v>2873</v>
      </c>
      <c r="G198" s="83" t="s">
        <v>2966</v>
      </c>
      <c r="H198" s="83" t="s">
        <v>2551</v>
      </c>
    </row>
    <row r="199" spans="5:8" ht="14.1" customHeight="1" x14ac:dyDescent="0.3">
      <c r="E199" s="123" t="s">
        <v>2978</v>
      </c>
      <c r="F199" s="83" t="s">
        <v>2979</v>
      </c>
      <c r="G199" s="83" t="s">
        <v>2966</v>
      </c>
      <c r="H199" s="83" t="s">
        <v>123</v>
      </c>
    </row>
    <row r="200" spans="5:8" ht="14.1" customHeight="1" x14ac:dyDescent="0.3">
      <c r="E200" s="123" t="s">
        <v>2980</v>
      </c>
      <c r="F200" s="83" t="s">
        <v>2718</v>
      </c>
      <c r="G200" s="83" t="s">
        <v>2966</v>
      </c>
      <c r="H200" s="83" t="s">
        <v>123</v>
      </c>
    </row>
    <row r="201" spans="5:8" ht="14.1" customHeight="1" x14ac:dyDescent="0.3">
      <c r="E201" s="123" t="s">
        <v>2981</v>
      </c>
      <c r="F201" s="83" t="s">
        <v>2982</v>
      </c>
      <c r="G201" s="83" t="s">
        <v>2966</v>
      </c>
      <c r="H201" s="83" t="s">
        <v>131</v>
      </c>
    </row>
    <row r="202" spans="5:8" ht="14.1" customHeight="1" x14ac:dyDescent="0.3">
      <c r="E202" s="123" t="s">
        <v>2983</v>
      </c>
      <c r="F202" s="83" t="s">
        <v>2984</v>
      </c>
      <c r="G202" s="83" t="s">
        <v>2966</v>
      </c>
      <c r="H202" s="83" t="s">
        <v>131</v>
      </c>
    </row>
    <row r="203" spans="5:8" ht="14.1" customHeight="1" x14ac:dyDescent="0.3">
      <c r="E203" s="123" t="s">
        <v>2985</v>
      </c>
      <c r="F203" s="83" t="s">
        <v>2986</v>
      </c>
      <c r="G203" s="83" t="s">
        <v>2966</v>
      </c>
      <c r="H203" s="83" t="s">
        <v>123</v>
      </c>
    </row>
    <row r="204" spans="5:8" ht="14.1" customHeight="1" x14ac:dyDescent="0.3">
      <c r="E204" s="123" t="s">
        <v>2987</v>
      </c>
      <c r="F204" s="83" t="s">
        <v>2988</v>
      </c>
      <c r="G204" s="83" t="s">
        <v>2966</v>
      </c>
      <c r="H204" s="83" t="s">
        <v>131</v>
      </c>
    </row>
    <row r="205" spans="5:8" ht="14.1" customHeight="1" x14ac:dyDescent="0.3">
      <c r="E205" s="123" t="s">
        <v>2989</v>
      </c>
      <c r="F205" s="83" t="s">
        <v>2990</v>
      </c>
      <c r="G205" s="83" t="s">
        <v>2966</v>
      </c>
      <c r="H205" s="83" t="s">
        <v>131</v>
      </c>
    </row>
    <row r="206" spans="5:8" ht="14.1" customHeight="1" x14ac:dyDescent="0.3">
      <c r="E206" s="123" t="s">
        <v>2991</v>
      </c>
      <c r="F206" s="83" t="s">
        <v>2992</v>
      </c>
      <c r="G206" s="83" t="s">
        <v>2966</v>
      </c>
      <c r="H206" s="83" t="s">
        <v>131</v>
      </c>
    </row>
    <row r="207" spans="5:8" ht="14.1" customHeight="1" x14ac:dyDescent="0.3">
      <c r="E207" s="123" t="s">
        <v>2993</v>
      </c>
      <c r="F207" s="83" t="s">
        <v>2994</v>
      </c>
      <c r="G207" s="83" t="s">
        <v>2966</v>
      </c>
      <c r="H207" s="83" t="s">
        <v>123</v>
      </c>
    </row>
    <row r="208" spans="5:8" ht="14.1" customHeight="1" x14ac:dyDescent="0.3">
      <c r="E208" s="123" t="s">
        <v>2995</v>
      </c>
      <c r="F208" s="83" t="s">
        <v>2996</v>
      </c>
      <c r="G208" s="83" t="s">
        <v>2966</v>
      </c>
      <c r="H208" s="83" t="s">
        <v>131</v>
      </c>
    </row>
    <row r="209" spans="5:8" ht="14.1" customHeight="1" x14ac:dyDescent="0.3">
      <c r="E209" s="123" t="s">
        <v>2997</v>
      </c>
      <c r="F209" s="83" t="s">
        <v>2998</v>
      </c>
      <c r="G209" s="83" t="s">
        <v>2966</v>
      </c>
      <c r="H209" s="83" t="s">
        <v>131</v>
      </c>
    </row>
    <row r="210" spans="5:8" ht="14.1" customHeight="1" x14ac:dyDescent="0.3">
      <c r="E210" s="123" t="s">
        <v>2999</v>
      </c>
      <c r="F210" s="83" t="s">
        <v>3000</v>
      </c>
      <c r="G210" s="83" t="s">
        <v>2966</v>
      </c>
      <c r="H210" s="83" t="s">
        <v>123</v>
      </c>
    </row>
    <row r="211" spans="5:8" ht="14.1" customHeight="1" x14ac:dyDescent="0.3">
      <c r="E211" s="123" t="s">
        <v>3001</v>
      </c>
      <c r="F211" s="83" t="s">
        <v>3002</v>
      </c>
      <c r="G211" s="83" t="s">
        <v>2966</v>
      </c>
      <c r="H211" s="83" t="s">
        <v>131</v>
      </c>
    </row>
    <row r="212" spans="5:8" ht="14.1" customHeight="1" x14ac:dyDescent="0.3">
      <c r="E212" s="123" t="s">
        <v>3003</v>
      </c>
      <c r="F212" s="83" t="s">
        <v>3004</v>
      </c>
      <c r="G212" s="83" t="s">
        <v>2966</v>
      </c>
      <c r="H212" s="83" t="s">
        <v>131</v>
      </c>
    </row>
    <row r="213" spans="5:8" ht="14.1" customHeight="1" x14ac:dyDescent="0.3">
      <c r="E213" s="123" t="s">
        <v>3005</v>
      </c>
      <c r="F213" s="83" t="s">
        <v>3006</v>
      </c>
      <c r="G213" s="83" t="s">
        <v>2966</v>
      </c>
      <c r="H213" s="83" t="s">
        <v>131</v>
      </c>
    </row>
    <row r="214" spans="5:8" ht="14.1" customHeight="1" x14ac:dyDescent="0.3">
      <c r="E214" s="123" t="s">
        <v>3007</v>
      </c>
      <c r="F214" s="83" t="s">
        <v>3008</v>
      </c>
      <c r="G214" s="83" t="s">
        <v>2966</v>
      </c>
      <c r="H214" s="83" t="s">
        <v>131</v>
      </c>
    </row>
    <row r="215" spans="5:8" ht="14.1" customHeight="1" x14ac:dyDescent="0.3">
      <c r="E215" s="123" t="s">
        <v>3009</v>
      </c>
      <c r="F215" s="83" t="s">
        <v>3010</v>
      </c>
      <c r="G215" s="83" t="s">
        <v>2966</v>
      </c>
      <c r="H215" s="83" t="s">
        <v>123</v>
      </c>
    </row>
    <row r="216" spans="5:8" ht="14.1" customHeight="1" x14ac:dyDescent="0.3">
      <c r="E216" s="123" t="s">
        <v>3011</v>
      </c>
      <c r="F216" s="83" t="s">
        <v>3012</v>
      </c>
      <c r="G216" s="83" t="s">
        <v>2966</v>
      </c>
      <c r="H216" s="83" t="s">
        <v>123</v>
      </c>
    </row>
    <row r="217" spans="5:8" ht="14.1" customHeight="1" x14ac:dyDescent="0.3">
      <c r="E217" s="123" t="s">
        <v>3013</v>
      </c>
      <c r="F217" s="83" t="s">
        <v>3014</v>
      </c>
      <c r="G217" s="83" t="s">
        <v>2966</v>
      </c>
      <c r="H217" s="83" t="s">
        <v>123</v>
      </c>
    </row>
    <row r="218" spans="5:8" ht="14.1" customHeight="1" x14ac:dyDescent="0.3">
      <c r="E218" s="123" t="s">
        <v>3015</v>
      </c>
      <c r="F218" s="83" t="s">
        <v>3016</v>
      </c>
      <c r="G218" s="83" t="s">
        <v>2966</v>
      </c>
      <c r="H218" s="83" t="s">
        <v>123</v>
      </c>
    </row>
    <row r="219" spans="5:8" ht="14.1" customHeight="1" x14ac:dyDescent="0.3">
      <c r="E219" s="123" t="s">
        <v>3017</v>
      </c>
      <c r="F219" s="83" t="s">
        <v>3018</v>
      </c>
      <c r="G219" s="83" t="s">
        <v>2966</v>
      </c>
      <c r="H219" s="83" t="s">
        <v>123</v>
      </c>
    </row>
    <row r="220" spans="5:8" ht="14.1" customHeight="1" x14ac:dyDescent="0.3">
      <c r="E220" s="123" t="s">
        <v>3019</v>
      </c>
      <c r="F220" s="83" t="s">
        <v>3020</v>
      </c>
      <c r="G220" s="83" t="s">
        <v>2966</v>
      </c>
      <c r="H220" s="83" t="s">
        <v>131</v>
      </c>
    </row>
    <row r="221" spans="5:8" ht="14.1" customHeight="1" x14ac:dyDescent="0.3">
      <c r="E221" s="123" t="s">
        <v>3021</v>
      </c>
      <c r="F221" s="83" t="s">
        <v>2933</v>
      </c>
      <c r="G221" s="83" t="s">
        <v>2966</v>
      </c>
      <c r="H221" s="83" t="s">
        <v>123</v>
      </c>
    </row>
    <row r="222" spans="5:8" ht="14.1" customHeight="1" x14ac:dyDescent="0.3">
      <c r="E222" s="123" t="s">
        <v>3022</v>
      </c>
      <c r="F222" s="83" t="s">
        <v>656</v>
      </c>
      <c r="G222" s="83" t="s">
        <v>2966</v>
      </c>
      <c r="H222" s="83" t="s">
        <v>2614</v>
      </c>
    </row>
    <row r="223" spans="5:8" ht="14.1" customHeight="1" x14ac:dyDescent="0.3">
      <c r="E223" s="123" t="s">
        <v>3023</v>
      </c>
      <c r="F223" s="83" t="s">
        <v>2805</v>
      </c>
      <c r="G223" s="83" t="s">
        <v>2966</v>
      </c>
      <c r="H223" s="83" t="s">
        <v>131</v>
      </c>
    </row>
    <row r="224" spans="5:8" ht="14.1" customHeight="1" x14ac:dyDescent="0.3">
      <c r="E224" s="123" t="s">
        <v>3024</v>
      </c>
      <c r="F224" s="83" t="s">
        <v>3025</v>
      </c>
      <c r="G224" s="83" t="s">
        <v>3026</v>
      </c>
      <c r="H224" s="83" t="s">
        <v>2551</v>
      </c>
    </row>
    <row r="225" spans="5:8" ht="14.1" customHeight="1" x14ac:dyDescent="0.3">
      <c r="E225" s="123" t="s">
        <v>3027</v>
      </c>
      <c r="F225" s="83" t="s">
        <v>2608</v>
      </c>
      <c r="G225" s="83" t="s">
        <v>3026</v>
      </c>
      <c r="H225" s="83" t="s">
        <v>2551</v>
      </c>
    </row>
    <row r="226" spans="5:8" ht="14.1" customHeight="1" x14ac:dyDescent="0.3">
      <c r="E226" s="123" t="s">
        <v>3028</v>
      </c>
      <c r="F226" s="83" t="s">
        <v>3029</v>
      </c>
      <c r="G226" s="83" t="s">
        <v>3026</v>
      </c>
      <c r="H226" s="83" t="s">
        <v>2551</v>
      </c>
    </row>
    <row r="227" spans="5:8" ht="14.1" customHeight="1" x14ac:dyDescent="0.3">
      <c r="E227" s="123" t="s">
        <v>3030</v>
      </c>
      <c r="F227" s="83" t="s">
        <v>3031</v>
      </c>
      <c r="G227" s="83" t="s">
        <v>3026</v>
      </c>
      <c r="H227" s="83" t="s">
        <v>2551</v>
      </c>
    </row>
    <row r="228" spans="5:8" ht="14.1" customHeight="1" x14ac:dyDescent="0.3">
      <c r="E228" s="123" t="s">
        <v>3032</v>
      </c>
      <c r="F228" s="83" t="s">
        <v>3033</v>
      </c>
      <c r="G228" s="83" t="s">
        <v>3026</v>
      </c>
      <c r="H228" s="83" t="s">
        <v>2551</v>
      </c>
    </row>
    <row r="229" spans="5:8" ht="14.1" customHeight="1" x14ac:dyDescent="0.3">
      <c r="E229" s="123" t="s">
        <v>3034</v>
      </c>
      <c r="F229" s="83" t="s">
        <v>407</v>
      </c>
      <c r="G229" s="83" t="s">
        <v>3026</v>
      </c>
      <c r="H229" s="83" t="s">
        <v>2551</v>
      </c>
    </row>
    <row r="230" spans="5:8" ht="14.1" customHeight="1" x14ac:dyDescent="0.3">
      <c r="E230" s="123" t="s">
        <v>3035</v>
      </c>
      <c r="F230" s="83" t="s">
        <v>253</v>
      </c>
      <c r="G230" s="83" t="s">
        <v>3026</v>
      </c>
      <c r="H230" s="83" t="s">
        <v>2551</v>
      </c>
    </row>
    <row r="231" spans="5:8" ht="14.1" customHeight="1" x14ac:dyDescent="0.3">
      <c r="E231" s="123" t="s">
        <v>3036</v>
      </c>
      <c r="F231" s="83" t="s">
        <v>233</v>
      </c>
      <c r="G231" s="83" t="s">
        <v>3026</v>
      </c>
      <c r="H231" s="83" t="s">
        <v>2551</v>
      </c>
    </row>
    <row r="232" spans="5:8" ht="14.1" customHeight="1" x14ac:dyDescent="0.3">
      <c r="E232" s="123" t="s">
        <v>3037</v>
      </c>
      <c r="F232" s="83" t="s">
        <v>3038</v>
      </c>
      <c r="G232" s="83" t="s">
        <v>3026</v>
      </c>
      <c r="H232" s="83" t="s">
        <v>2551</v>
      </c>
    </row>
    <row r="233" spans="5:8" ht="14.1" customHeight="1" x14ac:dyDescent="0.3">
      <c r="E233" s="123" t="s">
        <v>3039</v>
      </c>
      <c r="F233" s="83" t="s">
        <v>3040</v>
      </c>
      <c r="G233" s="83" t="s">
        <v>3026</v>
      </c>
      <c r="H233" s="83" t="s">
        <v>2551</v>
      </c>
    </row>
    <row r="234" spans="5:8" ht="14.1" customHeight="1" x14ac:dyDescent="0.3">
      <c r="E234" s="123" t="s">
        <v>3041</v>
      </c>
      <c r="F234" s="83" t="s">
        <v>3042</v>
      </c>
      <c r="G234" s="83" t="s">
        <v>3026</v>
      </c>
      <c r="H234" s="83" t="s">
        <v>2551</v>
      </c>
    </row>
    <row r="235" spans="5:8" ht="14.1" customHeight="1" x14ac:dyDescent="0.3">
      <c r="E235" s="123" t="s">
        <v>3043</v>
      </c>
      <c r="F235" s="83" t="s">
        <v>2931</v>
      </c>
      <c r="G235" s="83" t="s">
        <v>3026</v>
      </c>
      <c r="H235" s="83" t="s">
        <v>123</v>
      </c>
    </row>
    <row r="236" spans="5:8" ht="14.1" customHeight="1" x14ac:dyDescent="0.3">
      <c r="E236" s="123" t="s">
        <v>3044</v>
      </c>
      <c r="F236" s="83" t="s">
        <v>3045</v>
      </c>
      <c r="G236" s="83" t="s">
        <v>3026</v>
      </c>
      <c r="H236" s="83" t="s">
        <v>2551</v>
      </c>
    </row>
    <row r="237" spans="5:8" ht="14.1" customHeight="1" x14ac:dyDescent="0.3">
      <c r="E237" s="123" t="s">
        <v>3046</v>
      </c>
      <c r="F237" s="83" t="s">
        <v>3047</v>
      </c>
      <c r="G237" s="83" t="s">
        <v>3026</v>
      </c>
      <c r="H237" s="83" t="s">
        <v>2551</v>
      </c>
    </row>
    <row r="238" spans="5:8" ht="14.1" customHeight="1" x14ac:dyDescent="0.3">
      <c r="E238" s="123" t="s">
        <v>3048</v>
      </c>
      <c r="F238" s="83" t="s">
        <v>3049</v>
      </c>
      <c r="G238" s="83" t="s">
        <v>3026</v>
      </c>
      <c r="H238" s="83" t="s">
        <v>2551</v>
      </c>
    </row>
    <row r="239" spans="5:8" ht="14.1" customHeight="1" x14ac:dyDescent="0.3">
      <c r="E239" s="123" t="s">
        <v>3050</v>
      </c>
      <c r="F239" s="83" t="s">
        <v>538</v>
      </c>
      <c r="G239" s="83" t="s">
        <v>3026</v>
      </c>
      <c r="H239" s="83" t="s">
        <v>2551</v>
      </c>
    </row>
    <row r="240" spans="5:8" ht="14.1" customHeight="1" x14ac:dyDescent="0.3">
      <c r="E240" s="123" t="s">
        <v>3051</v>
      </c>
      <c r="F240" s="83" t="s">
        <v>556</v>
      </c>
      <c r="G240" s="83" t="s">
        <v>3026</v>
      </c>
      <c r="H240" s="83" t="s">
        <v>2551</v>
      </c>
    </row>
    <row r="241" spans="5:8" ht="14.1" customHeight="1" x14ac:dyDescent="0.3">
      <c r="E241" s="123" t="s">
        <v>3052</v>
      </c>
      <c r="F241" s="83" t="s">
        <v>3053</v>
      </c>
      <c r="G241" s="83" t="s">
        <v>3026</v>
      </c>
      <c r="H241" s="83" t="s">
        <v>123</v>
      </c>
    </row>
    <row r="242" spans="5:8" ht="14.1" customHeight="1" x14ac:dyDescent="0.3">
      <c r="E242" s="123" t="s">
        <v>3054</v>
      </c>
      <c r="F242" s="83" t="s">
        <v>3055</v>
      </c>
      <c r="G242" s="83" t="s">
        <v>3026</v>
      </c>
      <c r="H242" s="83" t="s">
        <v>123</v>
      </c>
    </row>
    <row r="243" spans="5:8" ht="14.1" customHeight="1" x14ac:dyDescent="0.3">
      <c r="E243" s="123" t="s">
        <v>3056</v>
      </c>
      <c r="F243" s="83" t="s">
        <v>3057</v>
      </c>
      <c r="G243" s="83" t="s">
        <v>3026</v>
      </c>
      <c r="H243" s="83" t="s">
        <v>123</v>
      </c>
    </row>
    <row r="244" spans="5:8" ht="14.1" customHeight="1" x14ac:dyDescent="0.3">
      <c r="E244" s="123" t="s">
        <v>3058</v>
      </c>
      <c r="F244" s="83" t="s">
        <v>656</v>
      </c>
      <c r="G244" s="83" t="s">
        <v>3026</v>
      </c>
      <c r="H244" s="83" t="s">
        <v>2614</v>
      </c>
    </row>
    <row r="245" spans="5:8" ht="14.1" customHeight="1" x14ac:dyDescent="0.3">
      <c r="E245" s="123" t="s">
        <v>3059</v>
      </c>
      <c r="F245" s="83" t="s">
        <v>684</v>
      </c>
      <c r="G245" s="83" t="s">
        <v>3026</v>
      </c>
      <c r="H245" s="83" t="s">
        <v>131</v>
      </c>
    </row>
    <row r="246" spans="5:8" ht="14.1" customHeight="1" x14ac:dyDescent="0.3">
      <c r="E246" s="123" t="s">
        <v>3060</v>
      </c>
      <c r="F246" s="83" t="s">
        <v>3061</v>
      </c>
      <c r="G246" s="83" t="s">
        <v>3026</v>
      </c>
      <c r="H246" s="83" t="s">
        <v>123</v>
      </c>
    </row>
    <row r="247" spans="5:8" ht="14.1" customHeight="1" x14ac:dyDescent="0.3">
      <c r="E247" s="123" t="s">
        <v>3060</v>
      </c>
      <c r="F247" s="83" t="s">
        <v>3061</v>
      </c>
      <c r="G247" s="83" t="s">
        <v>3026</v>
      </c>
      <c r="H247" s="83" t="s">
        <v>123</v>
      </c>
    </row>
    <row r="248" spans="5:8" ht="14.1" customHeight="1" x14ac:dyDescent="0.3">
      <c r="E248" s="123" t="s">
        <v>3062</v>
      </c>
      <c r="F248" s="83" t="s">
        <v>3063</v>
      </c>
      <c r="G248" s="83" t="s">
        <v>3026</v>
      </c>
      <c r="H248" s="83" t="s">
        <v>123</v>
      </c>
    </row>
    <row r="249" spans="5:8" ht="14.1" customHeight="1" x14ac:dyDescent="0.3">
      <c r="E249" s="123" t="s">
        <v>3064</v>
      </c>
      <c r="F249" s="83" t="s">
        <v>3065</v>
      </c>
      <c r="G249" s="83" t="s">
        <v>3026</v>
      </c>
      <c r="H249" s="83" t="s">
        <v>123</v>
      </c>
    </row>
    <row r="250" spans="5:8" ht="14.1" customHeight="1" x14ac:dyDescent="0.3">
      <c r="E250" s="123" t="s">
        <v>3066</v>
      </c>
      <c r="F250" s="83" t="s">
        <v>3067</v>
      </c>
      <c r="G250" s="83" t="s">
        <v>3026</v>
      </c>
      <c r="H250" s="83" t="s">
        <v>131</v>
      </c>
    </row>
    <row r="251" spans="5:8" ht="14.1" customHeight="1" x14ac:dyDescent="0.3">
      <c r="E251" s="123" t="s">
        <v>3068</v>
      </c>
      <c r="F251" s="83" t="s">
        <v>3069</v>
      </c>
      <c r="G251" s="83" t="s">
        <v>3026</v>
      </c>
      <c r="H251" s="83" t="s">
        <v>131</v>
      </c>
    </row>
    <row r="252" spans="5:8" ht="14.1" customHeight="1" x14ac:dyDescent="0.3">
      <c r="E252" s="123" t="s">
        <v>3070</v>
      </c>
      <c r="F252" s="83" t="s">
        <v>3071</v>
      </c>
      <c r="G252" s="83" t="s">
        <v>3026</v>
      </c>
      <c r="H252" s="83" t="s">
        <v>131</v>
      </c>
    </row>
    <row r="253" spans="5:8" ht="14.1" customHeight="1" x14ac:dyDescent="0.3">
      <c r="E253" s="123" t="s">
        <v>3072</v>
      </c>
      <c r="F253" s="83" t="s">
        <v>3073</v>
      </c>
      <c r="G253" s="83" t="s">
        <v>3026</v>
      </c>
      <c r="H253" s="83" t="s">
        <v>123</v>
      </c>
    </row>
    <row r="254" spans="5:8" ht="14.1" customHeight="1" x14ac:dyDescent="0.3">
      <c r="E254" s="123" t="s">
        <v>3074</v>
      </c>
      <c r="F254" s="83" t="s">
        <v>3075</v>
      </c>
      <c r="G254" s="83" t="s">
        <v>3026</v>
      </c>
      <c r="H254" s="83" t="s">
        <v>123</v>
      </c>
    </row>
    <row r="255" spans="5:8" ht="14.1" customHeight="1" x14ac:dyDescent="0.3">
      <c r="E255" s="123" t="s">
        <v>3076</v>
      </c>
      <c r="F255" s="83" t="s">
        <v>3077</v>
      </c>
      <c r="G255" s="83" t="s">
        <v>3026</v>
      </c>
      <c r="H255" s="83" t="s">
        <v>123</v>
      </c>
    </row>
    <row r="256" spans="5:8" ht="14.1" customHeight="1" x14ac:dyDescent="0.3">
      <c r="E256" s="123" t="s">
        <v>3078</v>
      </c>
      <c r="F256" s="83" t="s">
        <v>3079</v>
      </c>
      <c r="G256" s="83" t="s">
        <v>3026</v>
      </c>
      <c r="H256" s="83" t="s">
        <v>2551</v>
      </c>
    </row>
    <row r="257" spans="5:8" ht="14.1" customHeight="1" x14ac:dyDescent="0.3">
      <c r="E257" s="123" t="s">
        <v>3080</v>
      </c>
      <c r="F257" s="83" t="s">
        <v>3081</v>
      </c>
      <c r="G257" s="83" t="s">
        <v>3026</v>
      </c>
      <c r="H257" s="83" t="s">
        <v>2551</v>
      </c>
    </row>
    <row r="258" spans="5:8" ht="14.1" customHeight="1" x14ac:dyDescent="0.3">
      <c r="E258" s="123" t="s">
        <v>3082</v>
      </c>
      <c r="F258" s="83" t="s">
        <v>3083</v>
      </c>
      <c r="G258" s="83" t="s">
        <v>3026</v>
      </c>
      <c r="H258" s="83" t="s">
        <v>2551</v>
      </c>
    </row>
    <row r="259" spans="5:8" ht="14.1" customHeight="1" x14ac:dyDescent="0.3">
      <c r="E259" s="123" t="s">
        <v>3084</v>
      </c>
      <c r="F259" s="83" t="s">
        <v>2860</v>
      </c>
      <c r="G259" s="83" t="s">
        <v>3085</v>
      </c>
      <c r="H259" s="83" t="s">
        <v>2551</v>
      </c>
    </row>
    <row r="260" spans="5:8" ht="14.1" customHeight="1" x14ac:dyDescent="0.3">
      <c r="E260" s="123" t="s">
        <v>3086</v>
      </c>
      <c r="F260" s="83" t="s">
        <v>3087</v>
      </c>
      <c r="G260" s="83" t="s">
        <v>3085</v>
      </c>
      <c r="H260" s="83" t="s">
        <v>2551</v>
      </c>
    </row>
    <row r="261" spans="5:8" ht="14.1" customHeight="1" x14ac:dyDescent="0.3">
      <c r="E261" s="123" t="s">
        <v>3088</v>
      </c>
      <c r="F261" s="83" t="s">
        <v>407</v>
      </c>
      <c r="G261" s="83" t="s">
        <v>3085</v>
      </c>
      <c r="H261" s="83" t="s">
        <v>2551</v>
      </c>
    </row>
    <row r="262" spans="5:8" ht="14.1" customHeight="1" x14ac:dyDescent="0.3">
      <c r="E262" s="123" t="s">
        <v>3089</v>
      </c>
      <c r="F262" s="83" t="s">
        <v>253</v>
      </c>
      <c r="G262" s="83" t="s">
        <v>3085</v>
      </c>
      <c r="H262" s="83" t="s">
        <v>2551</v>
      </c>
    </row>
    <row r="263" spans="5:8" ht="14.1" customHeight="1" x14ac:dyDescent="0.3">
      <c r="E263" s="123" t="s">
        <v>3090</v>
      </c>
      <c r="F263" s="83" t="s">
        <v>233</v>
      </c>
      <c r="G263" s="83" t="s">
        <v>3085</v>
      </c>
      <c r="H263" s="83" t="s">
        <v>2551</v>
      </c>
    </row>
    <row r="264" spans="5:8" ht="14.1" customHeight="1" x14ac:dyDescent="0.3">
      <c r="E264" s="123" t="s">
        <v>3091</v>
      </c>
      <c r="F264" s="83" t="s">
        <v>644</v>
      </c>
      <c r="G264" s="83" t="s">
        <v>3085</v>
      </c>
      <c r="H264" s="83" t="s">
        <v>2551</v>
      </c>
    </row>
    <row r="265" spans="5:8" ht="14.1" customHeight="1" x14ac:dyDescent="0.3">
      <c r="E265" s="123" t="s">
        <v>3092</v>
      </c>
      <c r="F265" s="83" t="s">
        <v>524</v>
      </c>
      <c r="G265" s="83" t="s">
        <v>3085</v>
      </c>
      <c r="H265" s="83" t="s">
        <v>2551</v>
      </c>
    </row>
    <row r="266" spans="5:8" ht="14.1" customHeight="1" x14ac:dyDescent="0.3">
      <c r="E266" s="123" t="s">
        <v>3093</v>
      </c>
      <c r="F266" s="83" t="s">
        <v>556</v>
      </c>
      <c r="G266" s="83" t="s">
        <v>3085</v>
      </c>
      <c r="H266" s="83" t="s">
        <v>2551</v>
      </c>
    </row>
    <row r="267" spans="5:8" ht="14.1" customHeight="1" x14ac:dyDescent="0.3">
      <c r="E267" s="123" t="s">
        <v>3094</v>
      </c>
      <c r="F267" s="83" t="s">
        <v>2937</v>
      </c>
      <c r="G267" s="83" t="s">
        <v>3085</v>
      </c>
      <c r="H267" s="83" t="s">
        <v>123</v>
      </c>
    </row>
    <row r="268" spans="5:8" ht="14.1" customHeight="1" x14ac:dyDescent="0.3">
      <c r="E268" s="123" t="s">
        <v>3095</v>
      </c>
      <c r="F268" s="83" t="s">
        <v>538</v>
      </c>
      <c r="G268" s="83" t="s">
        <v>3085</v>
      </c>
      <c r="H268" s="83" t="s">
        <v>2551</v>
      </c>
    </row>
    <row r="269" spans="5:8" ht="14.1" customHeight="1" x14ac:dyDescent="0.3">
      <c r="E269" s="123" t="s">
        <v>3096</v>
      </c>
      <c r="F269" s="83" t="s">
        <v>580</v>
      </c>
      <c r="G269" s="83" t="s">
        <v>3085</v>
      </c>
      <c r="H269" s="83" t="s">
        <v>2551</v>
      </c>
    </row>
    <row r="270" spans="5:8" ht="14.1" customHeight="1" x14ac:dyDescent="0.3">
      <c r="E270" s="123" t="s">
        <v>3097</v>
      </c>
      <c r="F270" s="83" t="s">
        <v>2931</v>
      </c>
      <c r="G270" s="83" t="s">
        <v>3085</v>
      </c>
      <c r="H270" s="83" t="s">
        <v>123</v>
      </c>
    </row>
    <row r="271" spans="5:8" ht="14.1" customHeight="1" x14ac:dyDescent="0.3">
      <c r="E271" s="123" t="s">
        <v>3098</v>
      </c>
      <c r="F271" s="83" t="s">
        <v>2933</v>
      </c>
      <c r="G271" s="83" t="s">
        <v>3085</v>
      </c>
      <c r="H271" s="83" t="s">
        <v>123</v>
      </c>
    </row>
    <row r="272" spans="5:8" ht="14.1" customHeight="1" x14ac:dyDescent="0.3">
      <c r="E272" s="123" t="s">
        <v>3099</v>
      </c>
      <c r="F272" s="83" t="s">
        <v>656</v>
      </c>
      <c r="G272" s="83" t="s">
        <v>3085</v>
      </c>
      <c r="H272" s="83" t="s">
        <v>2614</v>
      </c>
    </row>
    <row r="273" spans="5:8" ht="14.1" customHeight="1" x14ac:dyDescent="0.3">
      <c r="E273" s="123" t="s">
        <v>3100</v>
      </c>
      <c r="F273" s="83" t="s">
        <v>684</v>
      </c>
      <c r="G273" s="83" t="s">
        <v>3085</v>
      </c>
      <c r="H273" s="83" t="s">
        <v>131</v>
      </c>
    </row>
    <row r="274" spans="5:8" ht="14.1" customHeight="1" x14ac:dyDescent="0.3">
      <c r="E274" s="123" t="s">
        <v>3100</v>
      </c>
      <c r="F274" s="83" t="s">
        <v>684</v>
      </c>
      <c r="G274" s="83" t="s">
        <v>3085</v>
      </c>
      <c r="H274" s="83" t="s">
        <v>131</v>
      </c>
    </row>
    <row r="275" spans="5:8" ht="14.1" customHeight="1" x14ac:dyDescent="0.3">
      <c r="E275" s="123" t="s">
        <v>3101</v>
      </c>
      <c r="F275" s="83" t="s">
        <v>430</v>
      </c>
      <c r="G275" s="83" t="s">
        <v>3085</v>
      </c>
      <c r="H275" s="83" t="s">
        <v>131</v>
      </c>
    </row>
    <row r="276" spans="5:8" ht="14.1" customHeight="1" x14ac:dyDescent="0.3">
      <c r="E276" s="123" t="s">
        <v>3102</v>
      </c>
      <c r="F276" s="83" t="s">
        <v>2940</v>
      </c>
      <c r="G276" s="83" t="s">
        <v>3085</v>
      </c>
      <c r="H276" s="83" t="s">
        <v>123</v>
      </c>
    </row>
    <row r="277" spans="5:8" ht="14.1" customHeight="1" x14ac:dyDescent="0.3">
      <c r="E277" s="123" t="s">
        <v>3103</v>
      </c>
      <c r="F277" s="83" t="s">
        <v>580</v>
      </c>
      <c r="G277" s="83" t="s">
        <v>3104</v>
      </c>
      <c r="H277" s="83" t="s">
        <v>2551</v>
      </c>
    </row>
    <row r="278" spans="5:8" ht="14.1" customHeight="1" x14ac:dyDescent="0.3">
      <c r="E278" s="123" t="s">
        <v>3105</v>
      </c>
      <c r="F278" s="83" t="s">
        <v>2860</v>
      </c>
      <c r="G278" s="83" t="s">
        <v>3104</v>
      </c>
      <c r="H278" s="83" t="s">
        <v>2551</v>
      </c>
    </row>
    <row r="279" spans="5:8" ht="14.1" customHeight="1" x14ac:dyDescent="0.3">
      <c r="E279" s="123" t="s">
        <v>3106</v>
      </c>
      <c r="F279" s="83" t="s">
        <v>3107</v>
      </c>
      <c r="G279" s="83" t="s">
        <v>3104</v>
      </c>
      <c r="H279" s="83" t="s">
        <v>2551</v>
      </c>
    </row>
    <row r="280" spans="5:8" ht="14.1" customHeight="1" x14ac:dyDescent="0.3">
      <c r="E280" s="123" t="s">
        <v>3108</v>
      </c>
      <c r="F280" s="83" t="s">
        <v>3109</v>
      </c>
      <c r="G280" s="83" t="s">
        <v>3104</v>
      </c>
      <c r="H280" s="83" t="s">
        <v>2551</v>
      </c>
    </row>
    <row r="281" spans="5:8" ht="14.1" customHeight="1" x14ac:dyDescent="0.3">
      <c r="E281" s="123" t="s">
        <v>3110</v>
      </c>
      <c r="F281" s="83" t="s">
        <v>3111</v>
      </c>
      <c r="G281" s="83" t="s">
        <v>3104</v>
      </c>
      <c r="H281" s="83" t="s">
        <v>2551</v>
      </c>
    </row>
    <row r="282" spans="5:8" ht="14.1" customHeight="1" x14ac:dyDescent="0.3">
      <c r="E282" s="123" t="s">
        <v>3112</v>
      </c>
      <c r="F282" s="83" t="s">
        <v>407</v>
      </c>
      <c r="G282" s="83" t="s">
        <v>3104</v>
      </c>
      <c r="H282" s="83" t="s">
        <v>2551</v>
      </c>
    </row>
    <row r="283" spans="5:8" ht="14.1" customHeight="1" x14ac:dyDescent="0.3">
      <c r="E283" s="123" t="s">
        <v>3113</v>
      </c>
      <c r="F283" s="83" t="s">
        <v>253</v>
      </c>
      <c r="G283" s="83" t="s">
        <v>3104</v>
      </c>
      <c r="H283" s="83" t="s">
        <v>2551</v>
      </c>
    </row>
    <row r="284" spans="5:8" ht="14.1" customHeight="1" x14ac:dyDescent="0.3">
      <c r="E284" s="123" t="s">
        <v>3114</v>
      </c>
      <c r="F284" s="83" t="s">
        <v>233</v>
      </c>
      <c r="G284" s="83" t="s">
        <v>3104</v>
      </c>
      <c r="H284" s="83" t="s">
        <v>2551</v>
      </c>
    </row>
    <row r="285" spans="5:8" ht="14.1" customHeight="1" x14ac:dyDescent="0.3">
      <c r="E285" s="123" t="s">
        <v>3115</v>
      </c>
      <c r="F285" s="83" t="s">
        <v>644</v>
      </c>
      <c r="G285" s="83" t="s">
        <v>3104</v>
      </c>
      <c r="H285" s="83" t="s">
        <v>2551</v>
      </c>
    </row>
    <row r="286" spans="5:8" ht="14.1" customHeight="1" x14ac:dyDescent="0.3">
      <c r="E286" s="123" t="s">
        <v>3116</v>
      </c>
      <c r="F286" s="83" t="s">
        <v>524</v>
      </c>
      <c r="G286" s="83" t="s">
        <v>3104</v>
      </c>
      <c r="H286" s="83" t="s">
        <v>2551</v>
      </c>
    </row>
    <row r="287" spans="5:8" ht="14.1" customHeight="1" x14ac:dyDescent="0.3">
      <c r="E287" s="123" t="s">
        <v>3117</v>
      </c>
      <c r="F287" s="83" t="s">
        <v>556</v>
      </c>
      <c r="G287" s="83" t="s">
        <v>3104</v>
      </c>
      <c r="H287" s="83" t="s">
        <v>2551</v>
      </c>
    </row>
    <row r="288" spans="5:8" ht="14.1" customHeight="1" x14ac:dyDescent="0.3">
      <c r="E288" s="123" t="s">
        <v>3118</v>
      </c>
      <c r="F288" s="83" t="s">
        <v>2937</v>
      </c>
      <c r="G288" s="83" t="s">
        <v>3104</v>
      </c>
      <c r="H288" s="83" t="s">
        <v>123</v>
      </c>
    </row>
    <row r="289" spans="5:8" ht="14.1" customHeight="1" x14ac:dyDescent="0.3">
      <c r="E289" s="123" t="s">
        <v>3119</v>
      </c>
      <c r="F289" s="83" t="s">
        <v>538</v>
      </c>
      <c r="G289" s="83" t="s">
        <v>3104</v>
      </c>
      <c r="H289" s="83" t="s">
        <v>2551</v>
      </c>
    </row>
    <row r="290" spans="5:8" ht="14.1" customHeight="1" x14ac:dyDescent="0.3">
      <c r="E290" s="123" t="s">
        <v>3120</v>
      </c>
      <c r="F290" s="83" t="s">
        <v>2940</v>
      </c>
      <c r="G290" s="83" t="s">
        <v>3104</v>
      </c>
      <c r="H290" s="83" t="s">
        <v>123</v>
      </c>
    </row>
    <row r="291" spans="5:8" ht="14.1" customHeight="1" x14ac:dyDescent="0.3">
      <c r="E291" s="123" t="s">
        <v>3121</v>
      </c>
      <c r="F291" s="83" t="s">
        <v>2933</v>
      </c>
      <c r="G291" s="83" t="s">
        <v>3104</v>
      </c>
      <c r="H291" s="83" t="s">
        <v>123</v>
      </c>
    </row>
    <row r="292" spans="5:8" ht="14.1" customHeight="1" x14ac:dyDescent="0.3">
      <c r="E292" s="123" t="s">
        <v>3122</v>
      </c>
      <c r="F292" s="83" t="s">
        <v>2931</v>
      </c>
      <c r="G292" s="83" t="s">
        <v>3104</v>
      </c>
      <c r="H292" s="83" t="s">
        <v>123</v>
      </c>
    </row>
    <row r="293" spans="5:8" ht="14.1" customHeight="1" x14ac:dyDescent="0.3">
      <c r="E293" s="123" t="s">
        <v>3123</v>
      </c>
      <c r="F293" s="83" t="s">
        <v>684</v>
      </c>
      <c r="G293" s="83" t="s">
        <v>3104</v>
      </c>
      <c r="H293" s="83" t="s">
        <v>131</v>
      </c>
    </row>
    <row r="294" spans="5:8" ht="14.1" customHeight="1" x14ac:dyDescent="0.3">
      <c r="E294" s="123" t="s">
        <v>3124</v>
      </c>
      <c r="F294" s="83" t="s">
        <v>656</v>
      </c>
      <c r="G294" s="83" t="s">
        <v>3104</v>
      </c>
      <c r="H294" s="83" t="s">
        <v>2614</v>
      </c>
    </row>
    <row r="295" spans="5:8" ht="14.1" customHeight="1" x14ac:dyDescent="0.3">
      <c r="E295" s="123" t="s">
        <v>3125</v>
      </c>
      <c r="F295" s="83" t="s">
        <v>430</v>
      </c>
      <c r="G295" s="83" t="s">
        <v>3104</v>
      </c>
      <c r="H295" s="83" t="s">
        <v>131</v>
      </c>
    </row>
    <row r="296" spans="5:8" ht="14.1" customHeight="1" x14ac:dyDescent="0.3">
      <c r="E296" s="123" t="s">
        <v>3126</v>
      </c>
      <c r="F296" s="83" t="s">
        <v>3127</v>
      </c>
      <c r="G296" s="83" t="s">
        <v>3128</v>
      </c>
      <c r="H296" s="83" t="s">
        <v>2551</v>
      </c>
    </row>
    <row r="297" spans="5:8" ht="14.1" customHeight="1" x14ac:dyDescent="0.3">
      <c r="E297" s="123" t="s">
        <v>3129</v>
      </c>
      <c r="F297" s="83" t="s">
        <v>2608</v>
      </c>
      <c r="G297" s="83" t="s">
        <v>3128</v>
      </c>
      <c r="H297" s="83" t="s">
        <v>2551</v>
      </c>
    </row>
    <row r="298" spans="5:8" ht="14.1" customHeight="1" x14ac:dyDescent="0.3">
      <c r="E298" s="123" t="s">
        <v>3130</v>
      </c>
      <c r="F298" s="83" t="s">
        <v>407</v>
      </c>
      <c r="G298" s="83" t="s">
        <v>3128</v>
      </c>
      <c r="H298" s="83" t="s">
        <v>2551</v>
      </c>
    </row>
    <row r="299" spans="5:8" ht="14.1" customHeight="1" x14ac:dyDescent="0.3">
      <c r="E299" s="123" t="s">
        <v>3131</v>
      </c>
      <c r="F299" s="83" t="s">
        <v>253</v>
      </c>
      <c r="G299" s="83" t="s">
        <v>3128</v>
      </c>
      <c r="H299" s="83" t="s">
        <v>2551</v>
      </c>
    </row>
    <row r="300" spans="5:8" ht="14.1" customHeight="1" x14ac:dyDescent="0.3">
      <c r="E300" s="123" t="s">
        <v>3132</v>
      </c>
      <c r="F300" s="83" t="s">
        <v>233</v>
      </c>
      <c r="G300" s="83" t="s">
        <v>3128</v>
      </c>
      <c r="H300" s="83" t="s">
        <v>2551</v>
      </c>
    </row>
    <row r="301" spans="5:8" ht="14.1" customHeight="1" x14ac:dyDescent="0.3">
      <c r="E301" s="123" t="s">
        <v>3133</v>
      </c>
      <c r="F301" s="83" t="s">
        <v>644</v>
      </c>
      <c r="G301" s="83" t="s">
        <v>3128</v>
      </c>
      <c r="H301" s="83" t="s">
        <v>2551</v>
      </c>
    </row>
    <row r="302" spans="5:8" ht="14.1" customHeight="1" x14ac:dyDescent="0.3">
      <c r="E302" s="123" t="s">
        <v>3134</v>
      </c>
      <c r="F302" s="83" t="s">
        <v>2931</v>
      </c>
      <c r="G302" s="83" t="s">
        <v>3128</v>
      </c>
      <c r="H302" s="83" t="s">
        <v>123</v>
      </c>
    </row>
    <row r="303" spans="5:8" ht="14.1" customHeight="1" x14ac:dyDescent="0.3">
      <c r="E303" s="123" t="s">
        <v>3135</v>
      </c>
      <c r="F303" s="83" t="s">
        <v>927</v>
      </c>
      <c r="G303" s="83" t="s">
        <v>3128</v>
      </c>
      <c r="H303" s="83" t="s">
        <v>2551</v>
      </c>
    </row>
    <row r="304" spans="5:8" ht="14.1" customHeight="1" x14ac:dyDescent="0.3">
      <c r="E304" s="123" t="s">
        <v>3136</v>
      </c>
      <c r="F304" s="83" t="s">
        <v>580</v>
      </c>
      <c r="G304" s="83" t="s">
        <v>3128</v>
      </c>
      <c r="H304" s="83" t="s">
        <v>2551</v>
      </c>
    </row>
    <row r="305" spans="5:8" ht="14.1" customHeight="1" x14ac:dyDescent="0.3">
      <c r="E305" s="123" t="s">
        <v>3137</v>
      </c>
      <c r="F305" s="83" t="s">
        <v>524</v>
      </c>
      <c r="G305" s="83" t="s">
        <v>3128</v>
      </c>
      <c r="H305" s="83" t="s">
        <v>2551</v>
      </c>
    </row>
    <row r="306" spans="5:8" ht="14.1" customHeight="1" x14ac:dyDescent="0.3">
      <c r="E306" s="123" t="s">
        <v>3138</v>
      </c>
      <c r="F306" s="83" t="s">
        <v>556</v>
      </c>
      <c r="G306" s="83" t="s">
        <v>3128</v>
      </c>
      <c r="H306" s="83" t="s">
        <v>2551</v>
      </c>
    </row>
    <row r="307" spans="5:8" ht="14.1" customHeight="1" x14ac:dyDescent="0.3">
      <c r="E307" s="123" t="s">
        <v>3139</v>
      </c>
      <c r="F307" s="83" t="s">
        <v>538</v>
      </c>
      <c r="G307" s="83" t="s">
        <v>3128</v>
      </c>
      <c r="H307" s="83" t="s">
        <v>2551</v>
      </c>
    </row>
    <row r="308" spans="5:8" ht="14.1" customHeight="1" x14ac:dyDescent="0.3">
      <c r="E308" s="123" t="s">
        <v>3140</v>
      </c>
      <c r="F308" s="83" t="s">
        <v>2937</v>
      </c>
      <c r="G308" s="83" t="s">
        <v>3128</v>
      </c>
      <c r="H308" s="83" t="s">
        <v>123</v>
      </c>
    </row>
    <row r="309" spans="5:8" ht="14.1" customHeight="1" x14ac:dyDescent="0.3">
      <c r="E309" s="123" t="s">
        <v>3141</v>
      </c>
      <c r="F309" s="83" t="s">
        <v>2933</v>
      </c>
      <c r="G309" s="83" t="s">
        <v>3128</v>
      </c>
      <c r="H309" s="83" t="s">
        <v>123</v>
      </c>
    </row>
    <row r="310" spans="5:8" ht="14.1" customHeight="1" x14ac:dyDescent="0.3">
      <c r="E310" s="123" t="s">
        <v>3142</v>
      </c>
      <c r="F310" s="83" t="s">
        <v>2940</v>
      </c>
      <c r="G310" s="83" t="s">
        <v>3128</v>
      </c>
      <c r="H310" s="83" t="s">
        <v>123</v>
      </c>
    </row>
    <row r="311" spans="5:8" ht="14.1" customHeight="1" x14ac:dyDescent="0.3">
      <c r="E311" s="123" t="s">
        <v>3143</v>
      </c>
      <c r="F311" s="83" t="s">
        <v>684</v>
      </c>
      <c r="G311" s="83" t="s">
        <v>3128</v>
      </c>
      <c r="H311" s="83" t="s">
        <v>131</v>
      </c>
    </row>
    <row r="312" spans="5:8" ht="14.1" customHeight="1" x14ac:dyDescent="0.3">
      <c r="E312" s="123" t="s">
        <v>3144</v>
      </c>
      <c r="F312" s="83" t="s">
        <v>656</v>
      </c>
      <c r="G312" s="83" t="s">
        <v>3128</v>
      </c>
      <c r="H312" s="83" t="s">
        <v>2614</v>
      </c>
    </row>
    <row r="313" spans="5:8" ht="14.1" customHeight="1" x14ac:dyDescent="0.3">
      <c r="E313" s="123" t="s">
        <v>3145</v>
      </c>
      <c r="F313" s="83" t="s">
        <v>3146</v>
      </c>
      <c r="G313" s="83" t="s">
        <v>3128</v>
      </c>
      <c r="H313" s="83" t="s">
        <v>2551</v>
      </c>
    </row>
    <row r="314" spans="5:8" ht="14.1" customHeight="1" x14ac:dyDescent="0.3">
      <c r="E314" s="123" t="s">
        <v>3147</v>
      </c>
      <c r="F314" s="83" t="s">
        <v>430</v>
      </c>
      <c r="G314" s="83" t="s">
        <v>3128</v>
      </c>
      <c r="H314" s="83" t="s">
        <v>131</v>
      </c>
    </row>
    <row r="315" spans="5:8" ht="14.1" customHeight="1" x14ac:dyDescent="0.3">
      <c r="E315" s="123" t="s">
        <v>3148</v>
      </c>
      <c r="F315" s="83" t="s">
        <v>2946</v>
      </c>
      <c r="G315" s="83" t="s">
        <v>3149</v>
      </c>
      <c r="H315" s="83" t="s">
        <v>2551</v>
      </c>
    </row>
    <row r="316" spans="5:8" ht="14.1" customHeight="1" x14ac:dyDescent="0.3">
      <c r="E316" s="123" t="s">
        <v>3150</v>
      </c>
      <c r="F316" s="83" t="s">
        <v>407</v>
      </c>
      <c r="G316" s="83" t="s">
        <v>3149</v>
      </c>
      <c r="H316" s="83" t="s">
        <v>2551</v>
      </c>
    </row>
    <row r="317" spans="5:8" ht="14.1" customHeight="1" x14ac:dyDescent="0.3">
      <c r="E317" s="123" t="s">
        <v>3151</v>
      </c>
      <c r="F317" s="83" t="s">
        <v>253</v>
      </c>
      <c r="G317" s="83" t="s">
        <v>3149</v>
      </c>
      <c r="H317" s="83" t="s">
        <v>2551</v>
      </c>
    </row>
    <row r="318" spans="5:8" ht="14.1" customHeight="1" x14ac:dyDescent="0.3">
      <c r="E318" s="123" t="s">
        <v>3152</v>
      </c>
      <c r="F318" s="83" t="s">
        <v>233</v>
      </c>
      <c r="G318" s="83" t="s">
        <v>3149</v>
      </c>
      <c r="H318" s="83" t="s">
        <v>2551</v>
      </c>
    </row>
    <row r="319" spans="5:8" ht="14.1" customHeight="1" x14ac:dyDescent="0.3">
      <c r="E319" s="123" t="s">
        <v>3153</v>
      </c>
      <c r="F319" s="83" t="s">
        <v>644</v>
      </c>
      <c r="G319" s="83" t="s">
        <v>3149</v>
      </c>
      <c r="H319" s="83" t="s">
        <v>2551</v>
      </c>
    </row>
    <row r="320" spans="5:8" ht="14.1" customHeight="1" x14ac:dyDescent="0.3">
      <c r="E320" s="123" t="s">
        <v>3154</v>
      </c>
      <c r="F320" s="83" t="s">
        <v>524</v>
      </c>
      <c r="G320" s="83" t="s">
        <v>3149</v>
      </c>
      <c r="H320" s="83" t="s">
        <v>2551</v>
      </c>
    </row>
    <row r="321" spans="5:8" ht="14.1" customHeight="1" x14ac:dyDescent="0.3">
      <c r="E321" s="123" t="s">
        <v>3155</v>
      </c>
      <c r="F321" s="83" t="s">
        <v>556</v>
      </c>
      <c r="G321" s="83" t="s">
        <v>3149</v>
      </c>
      <c r="H321" s="83" t="s">
        <v>2551</v>
      </c>
    </row>
    <row r="322" spans="5:8" ht="14.1" customHeight="1" x14ac:dyDescent="0.3">
      <c r="E322" s="123" t="s">
        <v>3156</v>
      </c>
      <c r="F322" s="83" t="s">
        <v>2937</v>
      </c>
      <c r="G322" s="83" t="s">
        <v>3149</v>
      </c>
      <c r="H322" s="83" t="s">
        <v>123</v>
      </c>
    </row>
    <row r="323" spans="5:8" ht="14.1" customHeight="1" x14ac:dyDescent="0.3">
      <c r="E323" s="123" t="s">
        <v>3157</v>
      </c>
      <c r="F323" s="83" t="s">
        <v>538</v>
      </c>
      <c r="G323" s="83" t="s">
        <v>3149</v>
      </c>
      <c r="H323" s="83" t="s">
        <v>2551</v>
      </c>
    </row>
    <row r="324" spans="5:8" ht="14.1" customHeight="1" x14ac:dyDescent="0.3">
      <c r="E324" s="123" t="s">
        <v>3158</v>
      </c>
      <c r="F324" s="83" t="s">
        <v>580</v>
      </c>
      <c r="G324" s="83" t="s">
        <v>3149</v>
      </c>
      <c r="H324" s="83" t="s">
        <v>2551</v>
      </c>
    </row>
    <row r="325" spans="5:8" ht="14.1" customHeight="1" x14ac:dyDescent="0.3">
      <c r="E325" s="123" t="s">
        <v>3159</v>
      </c>
      <c r="F325" s="83" t="s">
        <v>2931</v>
      </c>
      <c r="G325" s="83" t="s">
        <v>3149</v>
      </c>
      <c r="H325" s="83" t="s">
        <v>123</v>
      </c>
    </row>
    <row r="326" spans="5:8" ht="14.1" customHeight="1" x14ac:dyDescent="0.3">
      <c r="E326" s="123" t="s">
        <v>3160</v>
      </c>
      <c r="F326" s="83" t="s">
        <v>2933</v>
      </c>
      <c r="G326" s="83" t="s">
        <v>3149</v>
      </c>
      <c r="H326" s="83" t="s">
        <v>123</v>
      </c>
    </row>
    <row r="327" spans="5:8" ht="14.1" customHeight="1" x14ac:dyDescent="0.3">
      <c r="E327" s="123" t="s">
        <v>3161</v>
      </c>
      <c r="F327" s="83" t="s">
        <v>656</v>
      </c>
      <c r="G327" s="83" t="s">
        <v>3149</v>
      </c>
      <c r="H327" s="83" t="s">
        <v>2614</v>
      </c>
    </row>
    <row r="328" spans="5:8" ht="14.1" customHeight="1" x14ac:dyDescent="0.3">
      <c r="E328" s="123" t="s">
        <v>3162</v>
      </c>
      <c r="F328" s="83" t="s">
        <v>684</v>
      </c>
      <c r="G328" s="83" t="s">
        <v>3149</v>
      </c>
      <c r="H328" s="83" t="s">
        <v>131</v>
      </c>
    </row>
    <row r="329" spans="5:8" ht="14.1" customHeight="1" x14ac:dyDescent="0.3">
      <c r="E329" s="123" t="s">
        <v>3163</v>
      </c>
      <c r="F329" s="83" t="s">
        <v>430</v>
      </c>
      <c r="G329" s="83" t="s">
        <v>3149</v>
      </c>
      <c r="H329" s="83" t="s">
        <v>131</v>
      </c>
    </row>
    <row r="330" spans="5:8" ht="14.1" customHeight="1" x14ac:dyDescent="0.3">
      <c r="E330" s="123" t="s">
        <v>3164</v>
      </c>
      <c r="F330" s="83" t="s">
        <v>2940</v>
      </c>
      <c r="G330" s="83" t="s">
        <v>3149</v>
      </c>
      <c r="H330" s="83" t="s">
        <v>123</v>
      </c>
    </row>
    <row r="331" spans="5:8" ht="14.1" customHeight="1" x14ac:dyDescent="0.3">
      <c r="E331" s="123" t="s">
        <v>3165</v>
      </c>
      <c r="F331" s="83" t="s">
        <v>3166</v>
      </c>
      <c r="G331" s="83" t="s">
        <v>3167</v>
      </c>
      <c r="H331" s="83" t="s">
        <v>2551</v>
      </c>
    </row>
    <row r="332" spans="5:8" ht="14.1" customHeight="1" x14ac:dyDescent="0.3">
      <c r="E332" s="123" t="s">
        <v>3168</v>
      </c>
      <c r="F332" s="83" t="s">
        <v>3169</v>
      </c>
      <c r="G332" s="83" t="s">
        <v>3167</v>
      </c>
      <c r="H332" s="83" t="s">
        <v>2551</v>
      </c>
    </row>
    <row r="333" spans="5:8" ht="14.1" customHeight="1" x14ac:dyDescent="0.3">
      <c r="E333" s="123" t="s">
        <v>3170</v>
      </c>
      <c r="F333" s="83" t="s">
        <v>3171</v>
      </c>
      <c r="G333" s="83" t="s">
        <v>3167</v>
      </c>
      <c r="H333" s="83" t="s">
        <v>2551</v>
      </c>
    </row>
    <row r="334" spans="5:8" ht="14.1" customHeight="1" x14ac:dyDescent="0.3">
      <c r="E334" s="123" t="s">
        <v>3172</v>
      </c>
      <c r="F334" s="83" t="s">
        <v>3173</v>
      </c>
      <c r="G334" s="83" t="s">
        <v>3167</v>
      </c>
      <c r="H334" s="83" t="s">
        <v>2551</v>
      </c>
    </row>
    <row r="335" spans="5:8" ht="14.1" customHeight="1" x14ac:dyDescent="0.3">
      <c r="E335" s="123" t="s">
        <v>3174</v>
      </c>
      <c r="F335" s="83" t="s">
        <v>231</v>
      </c>
      <c r="G335" s="83" t="s">
        <v>3167</v>
      </c>
      <c r="H335" s="83" t="s">
        <v>2551</v>
      </c>
    </row>
    <row r="336" spans="5:8" ht="14.1" customHeight="1" x14ac:dyDescent="0.3">
      <c r="E336" s="123">
        <v>2503030000</v>
      </c>
      <c r="F336" s="83" t="s">
        <v>3175</v>
      </c>
      <c r="G336" s="83">
        <v>2500</v>
      </c>
    </row>
  </sheetData>
  <sheetProtection insertHyperlinks="0" autoFilter="0"/>
  <autoFilter ref="A1:AN161" xr:uid="{00000000-0009-0000-0000-00000D000000}"/>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F290-EC59-4526-B7B5-DC382E828974}">
  <sheetPr>
    <tabColor rgb="FFFF0000"/>
    <outlinePr summaryBelow="0" summaryRight="0"/>
  </sheetPr>
  <dimension ref="A1:AC41"/>
  <sheetViews>
    <sheetView workbookViewId="0">
      <pane ySplit="5" topLeftCell="A6" activePane="bottomLeft" state="frozen"/>
      <selection pane="bottomLeft"/>
    </sheetView>
  </sheetViews>
  <sheetFormatPr defaultColWidth="7.1796875" defaultRowHeight="14.1" customHeight="1" x14ac:dyDescent="0.3"/>
  <cols>
    <col min="1" max="1" width="23.1796875" style="2" customWidth="1"/>
    <col min="2" max="2" width="33.81640625" style="2" customWidth="1"/>
    <col min="3" max="3" width="34.1796875" style="64" customWidth="1"/>
    <col min="4" max="4" width="25.81640625" style="83" customWidth="1"/>
    <col min="11" max="11" width="7.1796875" style="83"/>
    <col min="12" max="12" width="41.453125" style="83" customWidth="1"/>
    <col min="13" max="13" width="2.81640625" style="83" customWidth="1"/>
    <col min="14" max="14" width="5.1796875" style="83" customWidth="1"/>
    <col min="15" max="15" width="3.453125" style="83" customWidth="1"/>
    <col min="16" max="16" width="7.1796875" style="83"/>
    <col min="17" max="17" width="18.81640625" style="83" customWidth="1"/>
    <col min="18" max="18" width="11.1796875" style="83" customWidth="1"/>
    <col min="19" max="19" width="14.1796875" style="83" customWidth="1"/>
    <col min="24" max="24" width="13.81640625" style="83" customWidth="1"/>
    <col min="25" max="25" width="12.81640625" style="83" customWidth="1"/>
    <col min="27" max="27" width="18.81640625" style="83" customWidth="1"/>
    <col min="28" max="28" width="13" style="83" customWidth="1"/>
    <col min="29" max="29" width="20" style="83" customWidth="1"/>
  </cols>
  <sheetData>
    <row r="1" spans="1:10" ht="17.55" customHeight="1" x14ac:dyDescent="0.3">
      <c r="A1" s="65" t="s">
        <v>7</v>
      </c>
    </row>
    <row r="5" spans="1:10" ht="14.1" customHeight="1" x14ac:dyDescent="0.3">
      <c r="A5" s="66" t="s">
        <v>8</v>
      </c>
      <c r="B5" s="66" t="s">
        <v>9</v>
      </c>
      <c r="C5" s="66" t="s">
        <v>10</v>
      </c>
      <c r="D5" s="66" t="s">
        <v>11</v>
      </c>
    </row>
    <row r="6" spans="1:10" ht="14.1" customHeight="1" x14ac:dyDescent="0.3">
      <c r="A6" s="50" t="s">
        <v>12</v>
      </c>
      <c r="B6" s="50" t="s">
        <v>13</v>
      </c>
    </row>
    <row r="7" spans="1:10" ht="14.1" customHeight="1" x14ac:dyDescent="0.3">
      <c r="A7" s="50" t="s">
        <v>14</v>
      </c>
      <c r="B7" s="47" t="s">
        <v>15</v>
      </c>
    </row>
    <row r="8" spans="1:10" ht="14.1" customHeight="1" x14ac:dyDescent="0.3">
      <c r="A8" s="47" t="s">
        <v>16</v>
      </c>
      <c r="B8" s="47" t="s">
        <v>17</v>
      </c>
    </row>
    <row r="9" spans="1:10" ht="14.1" customHeight="1" x14ac:dyDescent="0.3">
      <c r="A9" s="50" t="s">
        <v>18</v>
      </c>
      <c r="B9" s="50" t="s">
        <v>19</v>
      </c>
      <c r="C9" s="64" t="s">
        <v>20</v>
      </c>
    </row>
    <row r="10" spans="1:10" ht="14.1" customHeight="1" x14ac:dyDescent="0.3">
      <c r="A10" s="67" t="s">
        <v>21</v>
      </c>
      <c r="B10" s="56" t="s">
        <v>22</v>
      </c>
      <c r="C10" s="68" t="s">
        <v>23</v>
      </c>
      <c r="D10" s="69" t="s">
        <v>24</v>
      </c>
    </row>
    <row r="11" spans="1:10" ht="14.1" customHeight="1" x14ac:dyDescent="0.3">
      <c r="A11" s="70" t="s">
        <v>25</v>
      </c>
      <c r="B11" s="70" t="s">
        <v>26</v>
      </c>
    </row>
    <row r="12" spans="1:10" ht="14.1" customHeight="1" x14ac:dyDescent="0.3">
      <c r="A12" s="67" t="s">
        <v>27</v>
      </c>
      <c r="B12" s="56" t="s">
        <v>28</v>
      </c>
      <c r="C12" s="68" t="s">
        <v>29</v>
      </c>
      <c r="D12" s="69" t="s">
        <v>24</v>
      </c>
    </row>
    <row r="13" spans="1:10" ht="14.1" customHeight="1" x14ac:dyDescent="0.3">
      <c r="A13" s="70" t="s">
        <v>30</v>
      </c>
      <c r="B13" s="71">
        <v>1</v>
      </c>
    </row>
    <row r="14" spans="1:10" ht="14.1" customHeight="1" x14ac:dyDescent="0.3">
      <c r="A14" s="50" t="s">
        <v>31</v>
      </c>
      <c r="B14" s="50" t="s">
        <v>32</v>
      </c>
    </row>
    <row r="15" spans="1:10" ht="14.1" customHeight="1" x14ac:dyDescent="0.3">
      <c r="A15" s="50" t="s">
        <v>33</v>
      </c>
      <c r="B15" s="47" t="s">
        <v>34</v>
      </c>
      <c r="E15" s="83"/>
      <c r="F15" s="83"/>
      <c r="G15" s="83"/>
      <c r="H15" s="83"/>
      <c r="I15" s="83"/>
      <c r="J15" s="83"/>
    </row>
    <row r="16" spans="1:10" ht="98.1" customHeight="1" x14ac:dyDescent="0.3">
      <c r="A16" s="72" t="s">
        <v>35</v>
      </c>
      <c r="B16" s="73" t="s">
        <v>36</v>
      </c>
      <c r="C16" s="129" t="s">
        <v>37</v>
      </c>
      <c r="D16" s="130" t="s">
        <v>38</v>
      </c>
      <c r="E16" s="83"/>
      <c r="F16" s="83"/>
      <c r="G16" s="83"/>
      <c r="H16" s="83"/>
      <c r="I16" s="83"/>
    </row>
    <row r="17" spans="1:10" ht="14.1" customHeight="1" x14ac:dyDescent="0.3">
      <c r="A17" s="50" t="s">
        <v>11</v>
      </c>
      <c r="B17" s="47"/>
      <c r="E17" s="83"/>
      <c r="F17" s="83"/>
      <c r="G17" s="83"/>
      <c r="H17" s="83"/>
      <c r="I17" s="83"/>
      <c r="J17" s="83"/>
    </row>
    <row r="18" spans="1:10" ht="14.1" customHeight="1" x14ac:dyDescent="0.3">
      <c r="A18" s="74" t="s">
        <v>39</v>
      </c>
      <c r="B18" s="74" t="s">
        <v>40</v>
      </c>
    </row>
    <row r="19" spans="1:10" ht="14.1" customHeight="1" x14ac:dyDescent="0.3">
      <c r="A19" s="74" t="s">
        <v>41</v>
      </c>
      <c r="B19" s="74" t="s">
        <v>42</v>
      </c>
      <c r="E19" s="83"/>
      <c r="F19" s="83"/>
      <c r="G19" s="83"/>
      <c r="H19" s="83"/>
      <c r="I19" s="83"/>
      <c r="J19" s="83"/>
    </row>
    <row r="20" spans="1:10" ht="14.1" customHeight="1" x14ac:dyDescent="0.3">
      <c r="A20" s="47" t="s">
        <v>43</v>
      </c>
      <c r="B20" s="47" t="s">
        <v>44</v>
      </c>
      <c r="E20" s="83"/>
      <c r="F20" s="83"/>
      <c r="G20" s="83"/>
      <c r="H20" s="83"/>
      <c r="I20" s="83"/>
      <c r="J20" s="83"/>
    </row>
    <row r="21" spans="1:10" ht="52.05" customHeight="1" x14ac:dyDescent="0.3">
      <c r="A21" s="74" t="s">
        <v>45</v>
      </c>
      <c r="B21" s="74" t="s">
        <v>46</v>
      </c>
      <c r="C21" s="64" t="s">
        <v>47</v>
      </c>
    </row>
    <row r="22" spans="1:10" ht="14.1" customHeight="1" x14ac:dyDescent="0.3">
      <c r="A22" s="50" t="s">
        <v>48</v>
      </c>
      <c r="B22" s="50" t="s">
        <v>49</v>
      </c>
      <c r="C22" s="64" t="s">
        <v>50</v>
      </c>
    </row>
    <row r="23" spans="1:10" ht="14.1" customHeight="1" x14ac:dyDescent="0.3">
      <c r="A23" s="50" t="s">
        <v>51</v>
      </c>
      <c r="B23" s="47" t="s">
        <v>52</v>
      </c>
      <c r="C23" s="64" t="s">
        <v>50</v>
      </c>
    </row>
    <row r="24" spans="1:10" ht="14.1" customHeight="1" x14ac:dyDescent="0.3">
      <c r="A24" s="50" t="s">
        <v>53</v>
      </c>
      <c r="B24" s="47" t="s">
        <v>54</v>
      </c>
      <c r="C24" s="64" t="s">
        <v>55</v>
      </c>
    </row>
    <row r="25" spans="1:10" ht="14.1" customHeight="1" x14ac:dyDescent="0.3">
      <c r="A25" s="50" t="s">
        <v>56</v>
      </c>
      <c r="B25" s="47" t="s">
        <v>54</v>
      </c>
      <c r="C25" s="64" t="s">
        <v>55</v>
      </c>
    </row>
    <row r="26" spans="1:10" ht="14.1" customHeight="1" x14ac:dyDescent="0.3">
      <c r="A26" s="50" t="s">
        <v>57</v>
      </c>
      <c r="B26" s="47" t="s">
        <v>58</v>
      </c>
      <c r="C26" s="64" t="s">
        <v>55</v>
      </c>
    </row>
    <row r="27" spans="1:10" ht="14.1" customHeight="1" x14ac:dyDescent="0.3">
      <c r="A27" s="50" t="s">
        <v>59</v>
      </c>
      <c r="B27" s="47" t="s">
        <v>54</v>
      </c>
      <c r="C27" s="64" t="s">
        <v>55</v>
      </c>
    </row>
    <row r="28" spans="1:10" ht="14.1" customHeight="1" x14ac:dyDescent="0.3">
      <c r="A28" s="75" t="s">
        <v>60</v>
      </c>
      <c r="B28" s="75"/>
      <c r="C28" s="68" t="s">
        <v>61</v>
      </c>
      <c r="D28" s="69" t="s">
        <v>62</v>
      </c>
    </row>
    <row r="29" spans="1:10" ht="14.1" customHeight="1" x14ac:dyDescent="0.3">
      <c r="A29" s="75" t="s">
        <v>63</v>
      </c>
      <c r="B29" s="75"/>
      <c r="C29" s="68" t="s">
        <v>64</v>
      </c>
      <c r="D29" s="69" t="s">
        <v>62</v>
      </c>
    </row>
    <row r="30" spans="1:10" ht="26.1" customHeight="1" x14ac:dyDescent="0.3">
      <c r="A30" s="76" t="s">
        <v>65</v>
      </c>
      <c r="B30" s="74" t="s">
        <v>66</v>
      </c>
      <c r="C30" s="64" t="s">
        <v>67</v>
      </c>
    </row>
    <row r="31" spans="1:10" ht="42" customHeight="1" x14ac:dyDescent="0.3">
      <c r="A31" s="76" t="s">
        <v>68</v>
      </c>
      <c r="B31" s="74"/>
      <c r="C31" s="64" t="s">
        <v>69</v>
      </c>
    </row>
    <row r="32" spans="1:10" ht="14.1" customHeight="1" x14ac:dyDescent="0.3">
      <c r="A32" s="50" t="s">
        <v>70</v>
      </c>
      <c r="B32" s="50"/>
      <c r="C32" s="64" t="s">
        <v>71</v>
      </c>
    </row>
    <row r="33" spans="1:3" ht="28.05" customHeight="1" x14ac:dyDescent="0.3">
      <c r="A33" s="72" t="s">
        <v>72</v>
      </c>
      <c r="B33" s="50" t="s">
        <v>73</v>
      </c>
      <c r="C33" s="64" t="s">
        <v>74</v>
      </c>
    </row>
    <row r="34" spans="1:3" ht="28.05" customHeight="1" x14ac:dyDescent="0.3">
      <c r="A34" s="72" t="s">
        <v>75</v>
      </c>
      <c r="B34" s="50"/>
      <c r="C34" s="64" t="s">
        <v>76</v>
      </c>
    </row>
    <row r="35" spans="1:3" ht="42" customHeight="1" x14ac:dyDescent="0.3">
      <c r="A35" s="72" t="s">
        <v>77</v>
      </c>
      <c r="B35" s="47"/>
      <c r="C35" s="131" t="s">
        <v>78</v>
      </c>
    </row>
    <row r="38" spans="1:3" ht="14.1" customHeight="1" x14ac:dyDescent="0.3">
      <c r="A38" s="2" t="s">
        <v>79</v>
      </c>
    </row>
    <row r="40" spans="1:3" ht="14.1" customHeight="1" x14ac:dyDescent="0.3">
      <c r="A40" s="2" t="s">
        <v>0</v>
      </c>
      <c r="B40" s="2" t="s">
        <v>80</v>
      </c>
    </row>
    <row r="41" spans="1:3" ht="42" customHeight="1" x14ac:dyDescent="0.3">
      <c r="A41" s="2">
        <v>1</v>
      </c>
      <c r="B41" s="77" t="s">
        <v>81</v>
      </c>
    </row>
  </sheetData>
  <sheetProtection insertHyperlinks="0" autoFilter="0"/>
  <phoneticPr fontId="1" type="noConversion"/>
  <conditionalFormatting sqref="A35">
    <cfRule type="cellIs" dxfId="639" priority="870" operator="equal">
      <formula>"是"</formula>
    </cfRule>
  </conditionalFormatting>
  <conditionalFormatting sqref="A24:B29">
    <cfRule type="cellIs" dxfId="638" priority="867" operator="equal">
      <formula>"√"</formula>
    </cfRule>
  </conditionalFormatting>
  <conditionalFormatting sqref="B23">
    <cfRule type="cellIs" dxfId="637" priority="868" operator="equal">
      <formula>"是"</formula>
    </cfRule>
  </conditionalFormatting>
  <dataValidations count="1">
    <dataValidation type="list" allowBlank="1" showInputMessage="1" showErrorMessage="1" sqref="A24:B29" xr:uid="{00000000-0002-0000-0100-000000000000}">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41E47-F445-476D-BEF6-0901A61999EE}">
  <sheetPr>
    <outlinePr summaryBelow="0" summaryRight="0"/>
  </sheetPr>
  <dimension ref="A1:AN63"/>
  <sheetViews>
    <sheetView workbookViewId="0"/>
  </sheetViews>
  <sheetFormatPr defaultColWidth="8.81640625" defaultRowHeight="12.9" customHeight="1" x14ac:dyDescent="0.3"/>
  <cols>
    <col min="1" max="1" width="10.81640625" style="47" customWidth="1"/>
    <col min="2" max="2" width="16.1796875" style="47" customWidth="1"/>
    <col min="3" max="3" width="19.1796875" style="47" customWidth="1"/>
    <col min="4" max="4" width="5.1796875" style="47" customWidth="1"/>
    <col min="5" max="5" width="14.1796875" style="11" customWidth="1"/>
    <col min="6" max="6" width="1.81640625" style="11" customWidth="1"/>
    <col min="7" max="7" width="25" style="4" customWidth="1"/>
    <col min="8" max="8" width="25.81640625" style="4" customWidth="1"/>
    <col min="9" max="9" width="8.81640625" style="4"/>
    <col min="10" max="10" width="4.1796875" style="16" customWidth="1"/>
    <col min="11" max="11" width="14.1796875" style="4" customWidth="1"/>
    <col min="12" max="12" width="2.1796875" style="4" customWidth="1"/>
    <col min="13" max="13" width="16.1796875" style="4" customWidth="1"/>
    <col min="14" max="14" width="8.81640625" style="4" customWidth="1"/>
    <col min="15" max="15" width="3.453125" style="4" customWidth="1"/>
    <col min="16" max="40" width="8.81640625" style="4"/>
  </cols>
  <sheetData>
    <row r="1" spans="1:17" ht="20.100000000000001" customHeight="1" x14ac:dyDescent="0.3">
      <c r="A1" s="53" t="s">
        <v>82</v>
      </c>
    </row>
    <row r="3" spans="1:17" ht="13.05" customHeight="1" x14ac:dyDescent="0.3">
      <c r="A3" s="42" t="s">
        <v>83</v>
      </c>
    </row>
    <row r="5" spans="1:17" s="52" customFormat="1" ht="15.6" customHeight="1" x14ac:dyDescent="0.3">
      <c r="A5" s="54" t="s">
        <v>84</v>
      </c>
      <c r="B5" s="54"/>
      <c r="C5" s="54"/>
      <c r="D5" s="54"/>
      <c r="E5" s="52" t="s">
        <v>85</v>
      </c>
      <c r="F5" s="55"/>
      <c r="J5" s="59" t="s">
        <v>86</v>
      </c>
      <c r="Q5" s="52" t="s">
        <v>87</v>
      </c>
    </row>
    <row r="7" spans="1:17" ht="13.05" customHeight="1" x14ac:dyDescent="0.3">
      <c r="A7" s="47" t="s">
        <v>88</v>
      </c>
      <c r="E7" s="11" t="s">
        <v>89</v>
      </c>
      <c r="J7" s="16" t="s">
        <v>90</v>
      </c>
      <c r="Q7" s="4" t="s">
        <v>88</v>
      </c>
    </row>
    <row r="9" spans="1:17" ht="13.05" customHeight="1" x14ac:dyDescent="0.3">
      <c r="A9" s="47" t="s">
        <v>91</v>
      </c>
      <c r="B9" s="47" t="s">
        <v>92</v>
      </c>
      <c r="C9" s="56" t="s">
        <v>93</v>
      </c>
      <c r="E9" s="4" t="s">
        <v>94</v>
      </c>
      <c r="F9" s="4"/>
      <c r="G9" s="4" t="s">
        <v>95</v>
      </c>
      <c r="J9" s="133" t="s">
        <v>96</v>
      </c>
      <c r="K9" s="133"/>
      <c r="L9" s="132" t="s">
        <v>97</v>
      </c>
      <c r="M9" s="132"/>
    </row>
    <row r="10" spans="1:17" ht="13.05" customHeight="1" x14ac:dyDescent="0.3">
      <c r="A10" s="56" t="s">
        <v>98</v>
      </c>
      <c r="B10" s="56" t="s">
        <v>99</v>
      </c>
      <c r="C10" s="56" t="s">
        <v>100</v>
      </c>
      <c r="E10" s="11" t="s">
        <v>101</v>
      </c>
      <c r="F10" s="11" t="s">
        <v>102</v>
      </c>
      <c r="G10" s="4" t="s">
        <v>103</v>
      </c>
      <c r="H10" s="4" t="str">
        <f t="shared" ref="H10:H22" si="0">PHONETIC(E10:G10)</f>
        <v>A:成本中心类业务</v>
      </c>
      <c r="J10" s="60" t="s">
        <v>32</v>
      </c>
      <c r="K10" s="61" t="s">
        <v>104</v>
      </c>
      <c r="L10" s="61">
        <v>1</v>
      </c>
      <c r="M10" s="61" t="s">
        <v>105</v>
      </c>
      <c r="N10" s="62" t="str">
        <f t="shared" ref="N10:N41" si="1">J10</f>
        <v>01</v>
      </c>
      <c r="O10" s="61">
        <f t="shared" ref="O10:O41" si="2">L10</f>
        <v>1</v>
      </c>
    </row>
    <row r="11" spans="1:17" ht="13.05" customHeight="1" x14ac:dyDescent="0.3">
      <c r="A11" s="56" t="s">
        <v>106</v>
      </c>
      <c r="B11" s="56" t="s">
        <v>107</v>
      </c>
      <c r="C11" s="56" t="s">
        <v>100</v>
      </c>
      <c r="E11" s="11" t="s">
        <v>108</v>
      </c>
      <c r="F11" s="11" t="s">
        <v>102</v>
      </c>
      <c r="G11" s="4" t="s">
        <v>109</v>
      </c>
      <c r="H11" s="4" t="str">
        <f t="shared" si="0"/>
        <v>B:党工团类业务</v>
      </c>
      <c r="J11" s="60" t="s">
        <v>32</v>
      </c>
      <c r="K11" s="61" t="s">
        <v>104</v>
      </c>
      <c r="L11" s="61">
        <v>2</v>
      </c>
      <c r="M11" s="61" t="s">
        <v>110</v>
      </c>
      <c r="N11" s="62" t="str">
        <f t="shared" si="1"/>
        <v>01</v>
      </c>
      <c r="O11" s="61">
        <f t="shared" si="2"/>
        <v>2</v>
      </c>
    </row>
    <row r="12" spans="1:17" ht="13.05" customHeight="1" x14ac:dyDescent="0.3">
      <c r="A12" s="47" t="s">
        <v>111</v>
      </c>
      <c r="B12" s="47" t="s">
        <v>112</v>
      </c>
      <c r="C12" s="56" t="s">
        <v>100</v>
      </c>
      <c r="E12" s="11" t="s">
        <v>113</v>
      </c>
      <c r="F12" s="11" t="s">
        <v>102</v>
      </c>
      <c r="G12" s="4" t="s">
        <v>114</v>
      </c>
      <c r="H12" s="4" t="str">
        <f t="shared" si="0"/>
        <v>C:安全生产类业务</v>
      </c>
      <c r="J12" s="60" t="s">
        <v>32</v>
      </c>
      <c r="K12" s="61" t="s">
        <v>104</v>
      </c>
      <c r="L12" s="61">
        <v>3</v>
      </c>
      <c r="M12" s="61" t="s">
        <v>115</v>
      </c>
      <c r="N12" s="62" t="str">
        <f t="shared" si="1"/>
        <v>01</v>
      </c>
      <c r="O12" s="61">
        <f t="shared" si="2"/>
        <v>3</v>
      </c>
    </row>
    <row r="13" spans="1:17" ht="13.05" customHeight="1" x14ac:dyDescent="0.3">
      <c r="A13" s="47" t="s">
        <v>15</v>
      </c>
      <c r="B13" s="47" t="s">
        <v>116</v>
      </c>
      <c r="C13" s="56" t="s">
        <v>117</v>
      </c>
      <c r="E13" s="11" t="s">
        <v>118</v>
      </c>
      <c r="F13" s="11" t="s">
        <v>102</v>
      </c>
      <c r="G13" s="4" t="s">
        <v>119</v>
      </c>
      <c r="H13" s="4" t="str">
        <f t="shared" si="0"/>
        <v>D:节能减排类业务</v>
      </c>
      <c r="J13" s="60" t="s">
        <v>32</v>
      </c>
      <c r="K13" s="61" t="s">
        <v>104</v>
      </c>
      <c r="L13" s="61">
        <v>4</v>
      </c>
      <c r="M13" s="61" t="s">
        <v>120</v>
      </c>
      <c r="N13" s="62" t="str">
        <f t="shared" si="1"/>
        <v>01</v>
      </c>
      <c r="O13" s="61">
        <f t="shared" si="2"/>
        <v>4</v>
      </c>
    </row>
    <row r="14" spans="1:17" ht="13.05" customHeight="1" x14ac:dyDescent="0.3">
      <c r="A14" s="47" t="s">
        <v>121</v>
      </c>
      <c r="B14" s="47" t="s">
        <v>122</v>
      </c>
      <c r="C14" s="56" t="s">
        <v>117</v>
      </c>
      <c r="E14" s="11" t="s">
        <v>123</v>
      </c>
      <c r="F14" s="11" t="s">
        <v>102</v>
      </c>
      <c r="G14" s="4" t="s">
        <v>124</v>
      </c>
      <c r="H14" s="4" t="str">
        <f t="shared" si="0"/>
        <v>E:环保与恢复类业务</v>
      </c>
      <c r="J14" s="36" t="s">
        <v>125</v>
      </c>
      <c r="K14" s="7" t="s">
        <v>126</v>
      </c>
      <c r="L14" s="7">
        <v>1</v>
      </c>
      <c r="M14" s="7" t="s">
        <v>127</v>
      </c>
      <c r="N14" s="46" t="str">
        <f t="shared" si="1"/>
        <v>02</v>
      </c>
      <c r="O14" s="4">
        <f t="shared" si="2"/>
        <v>1</v>
      </c>
    </row>
    <row r="15" spans="1:17" ht="13.05" customHeight="1" x14ac:dyDescent="0.3">
      <c r="A15" s="47" t="s">
        <v>128</v>
      </c>
      <c r="B15" s="47" t="s">
        <v>129</v>
      </c>
      <c r="C15" s="56" t="s">
        <v>130</v>
      </c>
      <c r="E15" s="11" t="s">
        <v>131</v>
      </c>
      <c r="F15" s="11" t="s">
        <v>102</v>
      </c>
      <c r="G15" s="4" t="s">
        <v>132</v>
      </c>
      <c r="H15" s="4" t="str">
        <f t="shared" si="0"/>
        <v>F:职业健康类业务</v>
      </c>
      <c r="J15" s="36" t="s">
        <v>125</v>
      </c>
      <c r="K15" s="7" t="s">
        <v>126</v>
      </c>
      <c r="L15" s="7">
        <v>2</v>
      </c>
      <c r="M15" s="7" t="s">
        <v>133</v>
      </c>
      <c r="N15" s="46" t="str">
        <f t="shared" si="1"/>
        <v>02</v>
      </c>
      <c r="O15" s="4">
        <f t="shared" si="2"/>
        <v>2</v>
      </c>
    </row>
    <row r="16" spans="1:17" ht="13.05" customHeight="1" x14ac:dyDescent="0.3">
      <c r="A16" s="56" t="s">
        <v>134</v>
      </c>
      <c r="B16" s="56" t="s">
        <v>135</v>
      </c>
      <c r="C16" s="56" t="s">
        <v>100</v>
      </c>
      <c r="E16" s="57" t="s">
        <v>136</v>
      </c>
      <c r="F16" s="57" t="s">
        <v>102</v>
      </c>
      <c r="G16" s="58" t="s">
        <v>137</v>
      </c>
      <c r="H16" s="58" t="str">
        <f t="shared" si="0"/>
        <v>G:福利类</v>
      </c>
      <c r="J16" s="36" t="s">
        <v>125</v>
      </c>
      <c r="K16" s="7" t="s">
        <v>126</v>
      </c>
      <c r="L16" s="7">
        <v>3</v>
      </c>
      <c r="M16" s="7" t="s">
        <v>138</v>
      </c>
      <c r="N16" s="46" t="str">
        <f t="shared" si="1"/>
        <v>02</v>
      </c>
      <c r="O16" s="4">
        <f t="shared" si="2"/>
        <v>3</v>
      </c>
    </row>
    <row r="17" spans="1:15" ht="13.05" customHeight="1" x14ac:dyDescent="0.3">
      <c r="A17" s="56" t="s">
        <v>139</v>
      </c>
      <c r="B17" s="56" t="s">
        <v>140</v>
      </c>
      <c r="C17" s="56" t="s">
        <v>100</v>
      </c>
      <c r="E17" s="11" t="s">
        <v>141</v>
      </c>
      <c r="F17" s="11" t="s">
        <v>102</v>
      </c>
      <c r="G17" s="4" t="s">
        <v>142</v>
      </c>
      <c r="H17" s="12" t="str">
        <f t="shared" si="0"/>
        <v>H:PM订单类业务（YP01-06)</v>
      </c>
      <c r="J17" s="36" t="s">
        <v>125</v>
      </c>
      <c r="K17" s="7" t="s">
        <v>126</v>
      </c>
      <c r="L17" s="7">
        <v>4</v>
      </c>
      <c r="M17" s="7" t="s">
        <v>143</v>
      </c>
      <c r="N17" s="46" t="str">
        <f t="shared" si="1"/>
        <v>02</v>
      </c>
      <c r="O17" s="4">
        <f t="shared" si="2"/>
        <v>4</v>
      </c>
    </row>
    <row r="18" spans="1:15" ht="13.05" customHeight="1" x14ac:dyDescent="0.3">
      <c r="E18" s="11" t="s">
        <v>144</v>
      </c>
      <c r="F18" s="11" t="s">
        <v>102</v>
      </c>
      <c r="G18" s="4" t="s">
        <v>145</v>
      </c>
      <c r="H18" s="12" t="str">
        <f t="shared" si="0"/>
        <v>I:技术服务类业务(ZR01/ZY04)</v>
      </c>
      <c r="J18" s="36" t="s">
        <v>125</v>
      </c>
      <c r="K18" s="7" t="s">
        <v>126</v>
      </c>
      <c r="L18" s="7">
        <v>5</v>
      </c>
      <c r="M18" s="7" t="s">
        <v>146</v>
      </c>
      <c r="N18" s="46" t="str">
        <f t="shared" si="1"/>
        <v>02</v>
      </c>
      <c r="O18" s="4">
        <f t="shared" si="2"/>
        <v>5</v>
      </c>
    </row>
    <row r="19" spans="1:15" ht="13.05" customHeight="1" x14ac:dyDescent="0.3">
      <c r="A19" s="4"/>
      <c r="B19" s="4"/>
      <c r="C19" s="4"/>
      <c r="D19" s="4"/>
      <c r="E19" s="11" t="s">
        <v>147</v>
      </c>
      <c r="F19" s="11" t="s">
        <v>102</v>
      </c>
      <c r="G19" s="4" t="s">
        <v>148</v>
      </c>
      <c r="H19" s="12" t="str">
        <f t="shared" si="0"/>
        <v>J:售后类业务（ZC01)</v>
      </c>
      <c r="J19" s="36" t="s">
        <v>125</v>
      </c>
      <c r="K19" s="7" t="s">
        <v>126</v>
      </c>
      <c r="L19" s="7">
        <v>6</v>
      </c>
      <c r="M19" s="7" t="s">
        <v>149</v>
      </c>
      <c r="N19" s="46" t="str">
        <f t="shared" si="1"/>
        <v>02</v>
      </c>
      <c r="O19" s="4">
        <f t="shared" si="2"/>
        <v>6</v>
      </c>
    </row>
    <row r="20" spans="1:15" ht="13.05" customHeight="1" x14ac:dyDescent="0.3">
      <c r="A20" s="4" t="s">
        <v>150</v>
      </c>
      <c r="B20" s="4"/>
      <c r="C20" s="4"/>
      <c r="D20" s="4"/>
      <c r="E20" s="11" t="s">
        <v>19</v>
      </c>
      <c r="F20" s="11" t="s">
        <v>102</v>
      </c>
      <c r="G20" s="4" t="s">
        <v>151</v>
      </c>
      <c r="H20" s="12" t="str">
        <f t="shared" si="0"/>
        <v>K:在建工程类业务（ZI01/02)</v>
      </c>
      <c r="J20" s="36" t="s">
        <v>152</v>
      </c>
      <c r="K20" s="7" t="s">
        <v>153</v>
      </c>
      <c r="L20" s="7">
        <v>1</v>
      </c>
      <c r="M20" s="7" t="s">
        <v>154</v>
      </c>
      <c r="N20" s="46" t="str">
        <f t="shared" si="1"/>
        <v>03</v>
      </c>
      <c r="O20" s="4">
        <f t="shared" si="2"/>
        <v>1</v>
      </c>
    </row>
    <row r="21" spans="1:15" ht="13.05" customHeight="1" x14ac:dyDescent="0.3">
      <c r="A21" s="4" t="s">
        <v>155</v>
      </c>
      <c r="B21" s="4"/>
      <c r="C21" s="4"/>
      <c r="D21" s="4"/>
      <c r="E21" s="11" t="s">
        <v>156</v>
      </c>
      <c r="F21" s="11" t="s">
        <v>102</v>
      </c>
      <c r="G21" s="4" t="s">
        <v>157</v>
      </c>
      <c r="H21" s="12" t="str">
        <f t="shared" si="0"/>
        <v>L:研发类业务(ZI03/ZY01-02)</v>
      </c>
      <c r="J21" s="36" t="s">
        <v>152</v>
      </c>
      <c r="K21" s="7" t="s">
        <v>153</v>
      </c>
      <c r="L21" s="7">
        <v>2</v>
      </c>
      <c r="M21" s="7" t="s">
        <v>158</v>
      </c>
      <c r="N21" s="46" t="str">
        <f t="shared" si="1"/>
        <v>03</v>
      </c>
      <c r="O21" s="4">
        <f t="shared" si="2"/>
        <v>2</v>
      </c>
    </row>
    <row r="22" spans="1:15" ht="13.05" customHeight="1" x14ac:dyDescent="0.3">
      <c r="A22" s="4"/>
      <c r="B22" s="4"/>
      <c r="C22" s="4"/>
      <c r="D22" s="4"/>
      <c r="E22" s="11" t="s">
        <v>159</v>
      </c>
      <c r="F22" s="11" t="s">
        <v>102</v>
      </c>
      <c r="G22" s="47" t="s">
        <v>160</v>
      </c>
      <c r="H22" s="12" t="str">
        <f t="shared" si="0"/>
        <v>M:销售结算类业务(ZY06)</v>
      </c>
      <c r="J22" s="16" t="s">
        <v>161</v>
      </c>
      <c r="K22" s="4" t="s">
        <v>162</v>
      </c>
      <c r="L22" s="4">
        <v>1</v>
      </c>
      <c r="M22" s="4" t="s">
        <v>163</v>
      </c>
      <c r="N22" s="46" t="str">
        <f t="shared" si="1"/>
        <v>04</v>
      </c>
      <c r="O22" s="4">
        <f t="shared" si="2"/>
        <v>1</v>
      </c>
    </row>
    <row r="23" spans="1:15" ht="13.05" customHeight="1" x14ac:dyDescent="0.3">
      <c r="A23" s="4"/>
      <c r="B23" s="4"/>
      <c r="C23" s="4"/>
      <c r="D23" s="4"/>
      <c r="E23" s="4"/>
      <c r="F23" s="4"/>
      <c r="J23" s="16" t="s">
        <v>161</v>
      </c>
      <c r="K23" s="4" t="s">
        <v>162</v>
      </c>
      <c r="L23" s="4">
        <v>2</v>
      </c>
      <c r="M23" s="4" t="s">
        <v>164</v>
      </c>
      <c r="N23" s="46" t="str">
        <f t="shared" si="1"/>
        <v>04</v>
      </c>
      <c r="O23" s="4">
        <f t="shared" si="2"/>
        <v>2</v>
      </c>
    </row>
    <row r="24" spans="1:15" ht="13.05" customHeight="1" x14ac:dyDescent="0.3">
      <c r="A24" s="4"/>
      <c r="B24" s="4"/>
      <c r="C24" s="4"/>
      <c r="D24" s="4"/>
      <c r="J24" s="16" t="s">
        <v>26</v>
      </c>
      <c r="K24" s="4" t="s">
        <v>22</v>
      </c>
      <c r="L24" s="4">
        <v>1</v>
      </c>
      <c r="M24" s="4" t="s">
        <v>28</v>
      </c>
      <c r="N24" s="46" t="str">
        <f t="shared" si="1"/>
        <v>05</v>
      </c>
      <c r="O24" s="4">
        <f t="shared" si="2"/>
        <v>1</v>
      </c>
    </row>
    <row r="25" spans="1:15" ht="13.05" customHeight="1" x14ac:dyDescent="0.3">
      <c r="A25" s="4"/>
      <c r="B25" s="4"/>
      <c r="C25" s="4"/>
      <c r="D25" s="4"/>
      <c r="J25" s="16" t="s">
        <v>26</v>
      </c>
      <c r="K25" s="4" t="s">
        <v>22</v>
      </c>
      <c r="L25" s="4">
        <v>2</v>
      </c>
      <c r="M25" s="4" t="s">
        <v>165</v>
      </c>
      <c r="N25" s="46" t="str">
        <f t="shared" si="1"/>
        <v>05</v>
      </c>
      <c r="O25" s="4">
        <f t="shared" si="2"/>
        <v>2</v>
      </c>
    </row>
    <row r="26" spans="1:15" ht="13.05" customHeight="1" x14ac:dyDescent="0.3">
      <c r="A26" s="4"/>
      <c r="B26" s="4"/>
      <c r="C26" s="4"/>
      <c r="D26" s="4"/>
      <c r="J26" s="16" t="s">
        <v>26</v>
      </c>
      <c r="K26" s="4" t="s">
        <v>22</v>
      </c>
      <c r="L26" s="4">
        <v>3</v>
      </c>
      <c r="M26" s="4" t="s">
        <v>166</v>
      </c>
      <c r="N26" s="46" t="str">
        <f t="shared" si="1"/>
        <v>05</v>
      </c>
      <c r="O26" s="4">
        <f t="shared" si="2"/>
        <v>3</v>
      </c>
    </row>
    <row r="27" spans="1:15" ht="13.05" customHeight="1" x14ac:dyDescent="0.3">
      <c r="A27" s="4"/>
      <c r="B27" s="4"/>
      <c r="C27" s="4"/>
      <c r="D27" s="4"/>
      <c r="J27" s="16" t="s">
        <v>26</v>
      </c>
      <c r="K27" s="4" t="s">
        <v>22</v>
      </c>
      <c r="L27" s="4">
        <v>4</v>
      </c>
      <c r="M27" s="4" t="s">
        <v>167</v>
      </c>
      <c r="N27" s="46" t="str">
        <f t="shared" si="1"/>
        <v>05</v>
      </c>
      <c r="O27" s="4">
        <f t="shared" si="2"/>
        <v>4</v>
      </c>
    </row>
    <row r="28" spans="1:15" ht="13.05" customHeight="1" x14ac:dyDescent="0.3">
      <c r="A28" s="4"/>
      <c r="B28" s="4"/>
      <c r="C28" s="4"/>
      <c r="D28" s="4"/>
      <c r="J28" s="16" t="s">
        <v>26</v>
      </c>
      <c r="K28" s="4" t="s">
        <v>22</v>
      </c>
      <c r="L28" s="4">
        <v>5</v>
      </c>
      <c r="M28" s="4" t="s">
        <v>168</v>
      </c>
      <c r="N28" s="46" t="str">
        <f t="shared" si="1"/>
        <v>05</v>
      </c>
      <c r="O28" s="4">
        <f t="shared" si="2"/>
        <v>5</v>
      </c>
    </row>
    <row r="29" spans="1:15" ht="13.05" customHeight="1" x14ac:dyDescent="0.3">
      <c r="A29" s="4"/>
      <c r="B29" s="4"/>
      <c r="C29" s="4"/>
      <c r="D29" s="4"/>
      <c r="J29" s="16" t="s">
        <v>169</v>
      </c>
      <c r="K29" s="4" t="s">
        <v>170</v>
      </c>
      <c r="L29" s="4">
        <v>1</v>
      </c>
      <c r="M29" s="4" t="s">
        <v>171</v>
      </c>
      <c r="N29" s="46" t="str">
        <f t="shared" si="1"/>
        <v>06</v>
      </c>
      <c r="O29" s="4">
        <f t="shared" si="2"/>
        <v>1</v>
      </c>
    </row>
    <row r="30" spans="1:15" ht="13.05" customHeight="1" x14ac:dyDescent="0.3">
      <c r="A30" s="4"/>
      <c r="B30" s="4"/>
      <c r="C30" s="4"/>
      <c r="D30" s="4"/>
      <c r="J30" s="16" t="s">
        <v>169</v>
      </c>
      <c r="K30" s="4" t="s">
        <v>170</v>
      </c>
      <c r="L30" s="4">
        <v>2</v>
      </c>
      <c r="M30" s="4" t="s">
        <v>172</v>
      </c>
      <c r="N30" s="46" t="str">
        <f t="shared" si="1"/>
        <v>06</v>
      </c>
      <c r="O30" s="4">
        <f t="shared" si="2"/>
        <v>2</v>
      </c>
    </row>
    <row r="31" spans="1:15" ht="13.05" customHeight="1" x14ac:dyDescent="0.3">
      <c r="A31" s="4"/>
      <c r="B31" s="4"/>
      <c r="C31" s="4"/>
      <c r="D31" s="4"/>
      <c r="J31" s="16" t="s">
        <v>169</v>
      </c>
      <c r="K31" s="4" t="s">
        <v>170</v>
      </c>
      <c r="L31" s="4">
        <v>3</v>
      </c>
      <c r="M31" s="4" t="s">
        <v>173</v>
      </c>
      <c r="N31" s="46" t="str">
        <f t="shared" si="1"/>
        <v>06</v>
      </c>
      <c r="O31" s="4">
        <f t="shared" si="2"/>
        <v>3</v>
      </c>
    </row>
    <row r="32" spans="1:15" ht="13.05" customHeight="1" x14ac:dyDescent="0.3">
      <c r="A32" s="4"/>
      <c r="B32" s="4"/>
      <c r="C32" s="4"/>
      <c r="D32" s="4"/>
      <c r="J32" s="16" t="s">
        <v>169</v>
      </c>
      <c r="K32" s="4" t="s">
        <v>170</v>
      </c>
      <c r="L32" s="4">
        <v>4</v>
      </c>
      <c r="M32" s="4" t="s">
        <v>174</v>
      </c>
      <c r="N32" s="46" t="str">
        <f t="shared" si="1"/>
        <v>06</v>
      </c>
      <c r="O32" s="4">
        <f t="shared" si="2"/>
        <v>4</v>
      </c>
    </row>
    <row r="33" spans="1:15" ht="13.05" customHeight="1" x14ac:dyDescent="0.3">
      <c r="A33" s="4"/>
      <c r="B33" s="4"/>
      <c r="C33" s="4"/>
      <c r="D33" s="4"/>
      <c r="J33" s="36" t="s">
        <v>175</v>
      </c>
      <c r="K33" s="7" t="s">
        <v>176</v>
      </c>
      <c r="L33" s="7">
        <v>1</v>
      </c>
      <c r="M33" s="7" t="s">
        <v>177</v>
      </c>
      <c r="N33" s="46" t="str">
        <f t="shared" si="1"/>
        <v>07</v>
      </c>
      <c r="O33" s="4">
        <f t="shared" si="2"/>
        <v>1</v>
      </c>
    </row>
    <row r="34" spans="1:15" ht="13.05" customHeight="1" x14ac:dyDescent="0.3">
      <c r="A34" s="4"/>
      <c r="B34" s="4"/>
      <c r="C34" s="4"/>
      <c r="D34" s="4"/>
      <c r="J34" s="36" t="s">
        <v>175</v>
      </c>
      <c r="K34" s="7" t="s">
        <v>176</v>
      </c>
      <c r="L34" s="7">
        <v>2</v>
      </c>
      <c r="M34" s="7" t="s">
        <v>178</v>
      </c>
      <c r="N34" s="46" t="str">
        <f t="shared" si="1"/>
        <v>07</v>
      </c>
      <c r="O34" s="4">
        <f t="shared" si="2"/>
        <v>2</v>
      </c>
    </row>
    <row r="35" spans="1:15" ht="13.05" customHeight="1" x14ac:dyDescent="0.3">
      <c r="A35" s="4"/>
      <c r="B35" s="4"/>
      <c r="C35" s="4"/>
      <c r="D35" s="4"/>
      <c r="J35" s="36" t="s">
        <v>175</v>
      </c>
      <c r="K35" s="7" t="s">
        <v>176</v>
      </c>
      <c r="L35" s="7">
        <v>3</v>
      </c>
      <c r="M35" s="7" t="s">
        <v>179</v>
      </c>
      <c r="N35" s="46" t="str">
        <f t="shared" si="1"/>
        <v>07</v>
      </c>
      <c r="O35" s="4">
        <f t="shared" si="2"/>
        <v>3</v>
      </c>
    </row>
    <row r="36" spans="1:15" ht="13.05" customHeight="1" x14ac:dyDescent="0.3">
      <c r="A36" s="4"/>
      <c r="B36" s="4"/>
      <c r="C36" s="4"/>
      <c r="D36" s="4"/>
      <c r="J36" s="36" t="s">
        <v>175</v>
      </c>
      <c r="K36" s="7" t="s">
        <v>176</v>
      </c>
      <c r="L36" s="7">
        <v>4</v>
      </c>
      <c r="M36" s="7" t="s">
        <v>180</v>
      </c>
      <c r="N36" s="46" t="str">
        <f t="shared" si="1"/>
        <v>07</v>
      </c>
      <c r="O36" s="4">
        <f t="shared" si="2"/>
        <v>4</v>
      </c>
    </row>
    <row r="37" spans="1:15" ht="13.05" customHeight="1" x14ac:dyDescent="0.3">
      <c r="A37" s="4"/>
      <c r="B37" s="4"/>
      <c r="C37" s="4"/>
      <c r="D37" s="4"/>
      <c r="J37" s="36" t="s">
        <v>181</v>
      </c>
      <c r="K37" s="7" t="s">
        <v>182</v>
      </c>
      <c r="L37" s="7">
        <v>1</v>
      </c>
      <c r="M37" s="7" t="s">
        <v>183</v>
      </c>
      <c r="N37" s="46" t="str">
        <f t="shared" si="1"/>
        <v>08</v>
      </c>
      <c r="O37" s="4">
        <f t="shared" si="2"/>
        <v>1</v>
      </c>
    </row>
    <row r="38" spans="1:15" ht="13.05" customHeight="1" x14ac:dyDescent="0.3">
      <c r="A38" s="4"/>
      <c r="B38" s="4"/>
      <c r="C38" s="4"/>
      <c r="D38" s="4"/>
      <c r="J38" s="36" t="s">
        <v>181</v>
      </c>
      <c r="K38" s="7" t="s">
        <v>182</v>
      </c>
      <c r="L38" s="7">
        <v>2</v>
      </c>
      <c r="M38" s="7" t="s">
        <v>184</v>
      </c>
      <c r="N38" s="46" t="str">
        <f t="shared" si="1"/>
        <v>08</v>
      </c>
      <c r="O38" s="4">
        <f t="shared" si="2"/>
        <v>2</v>
      </c>
    </row>
    <row r="39" spans="1:15" ht="13.05" customHeight="1" x14ac:dyDescent="0.3">
      <c r="A39" s="4"/>
      <c r="B39" s="4"/>
      <c r="C39" s="4"/>
      <c r="D39" s="4"/>
      <c r="J39" s="36" t="s">
        <v>181</v>
      </c>
      <c r="K39" s="7" t="s">
        <v>182</v>
      </c>
      <c r="L39" s="7">
        <v>3</v>
      </c>
      <c r="M39" s="7" t="s">
        <v>185</v>
      </c>
      <c r="N39" s="46" t="str">
        <f t="shared" si="1"/>
        <v>08</v>
      </c>
      <c r="O39" s="4">
        <f t="shared" si="2"/>
        <v>3</v>
      </c>
    </row>
    <row r="40" spans="1:15" ht="13.05" customHeight="1" x14ac:dyDescent="0.3">
      <c r="A40" s="4"/>
      <c r="B40" s="4"/>
      <c r="C40" s="4"/>
      <c r="D40" s="4"/>
      <c r="J40" s="36" t="s">
        <v>181</v>
      </c>
      <c r="K40" s="7" t="s">
        <v>182</v>
      </c>
      <c r="L40" s="7">
        <v>4</v>
      </c>
      <c r="M40" s="7" t="s">
        <v>186</v>
      </c>
      <c r="N40" s="46" t="str">
        <f t="shared" si="1"/>
        <v>08</v>
      </c>
      <c r="O40" s="4">
        <f t="shared" si="2"/>
        <v>4</v>
      </c>
    </row>
    <row r="41" spans="1:15" ht="13.05" customHeight="1" x14ac:dyDescent="0.3">
      <c r="A41" s="4"/>
      <c r="B41" s="4"/>
      <c r="C41" s="4"/>
      <c r="D41" s="4"/>
      <c r="J41" s="36" t="s">
        <v>187</v>
      </c>
      <c r="K41" s="7" t="s">
        <v>188</v>
      </c>
      <c r="L41" s="7">
        <v>1</v>
      </c>
      <c r="M41" s="7" t="s">
        <v>189</v>
      </c>
      <c r="N41" s="46" t="str">
        <f t="shared" si="1"/>
        <v>09</v>
      </c>
      <c r="O41" s="4">
        <f t="shared" si="2"/>
        <v>1</v>
      </c>
    </row>
    <row r="42" spans="1:15" ht="13.05" customHeight="1" x14ac:dyDescent="0.3">
      <c r="A42" s="4"/>
      <c r="B42" s="4"/>
      <c r="C42" s="4"/>
      <c r="D42" s="4"/>
      <c r="J42" s="36" t="s">
        <v>187</v>
      </c>
      <c r="K42" s="7" t="s">
        <v>188</v>
      </c>
      <c r="L42" s="7">
        <v>2</v>
      </c>
      <c r="M42" s="7" t="s">
        <v>190</v>
      </c>
      <c r="N42" s="46" t="str">
        <f t="shared" ref="N42:N63" si="3">J42</f>
        <v>09</v>
      </c>
      <c r="O42" s="4">
        <f t="shared" ref="O42:O63" si="4">L42</f>
        <v>2</v>
      </c>
    </row>
    <row r="43" spans="1:15" ht="13.05" customHeight="1" x14ac:dyDescent="0.3">
      <c r="A43" s="4"/>
      <c r="B43" s="4"/>
      <c r="C43" s="4"/>
      <c r="D43" s="4"/>
      <c r="J43" s="36" t="s">
        <v>187</v>
      </c>
      <c r="K43" s="7" t="s">
        <v>188</v>
      </c>
      <c r="L43" s="7">
        <v>3</v>
      </c>
      <c r="M43" s="7" t="s">
        <v>191</v>
      </c>
      <c r="N43" s="46" t="str">
        <f t="shared" si="3"/>
        <v>09</v>
      </c>
      <c r="O43" s="4">
        <f t="shared" si="4"/>
        <v>3</v>
      </c>
    </row>
    <row r="44" spans="1:15" ht="13.05" customHeight="1" x14ac:dyDescent="0.3">
      <c r="A44" s="4"/>
      <c r="B44" s="4"/>
      <c r="C44" s="4"/>
      <c r="D44" s="4"/>
      <c r="J44" s="36" t="s">
        <v>187</v>
      </c>
      <c r="K44" s="7" t="s">
        <v>188</v>
      </c>
      <c r="L44" s="7">
        <v>4</v>
      </c>
      <c r="M44" s="7" t="s">
        <v>192</v>
      </c>
      <c r="N44" s="46" t="str">
        <f t="shared" si="3"/>
        <v>09</v>
      </c>
      <c r="O44" s="4">
        <f t="shared" si="4"/>
        <v>4</v>
      </c>
    </row>
    <row r="45" spans="1:15" ht="13.05" customHeight="1" x14ac:dyDescent="0.3">
      <c r="A45" s="4"/>
      <c r="B45" s="4"/>
      <c r="C45" s="4"/>
      <c r="D45" s="4"/>
      <c r="J45" s="36">
        <v>10</v>
      </c>
      <c r="K45" s="7" t="s">
        <v>193</v>
      </c>
      <c r="L45" s="7">
        <v>1</v>
      </c>
      <c r="M45" s="7" t="s">
        <v>194</v>
      </c>
      <c r="N45" s="46">
        <f t="shared" si="3"/>
        <v>10</v>
      </c>
      <c r="O45" s="4">
        <f t="shared" si="4"/>
        <v>1</v>
      </c>
    </row>
    <row r="46" spans="1:15" ht="13.05" customHeight="1" x14ac:dyDescent="0.3">
      <c r="A46" s="4"/>
      <c r="B46" s="4"/>
      <c r="C46" s="4"/>
      <c r="D46" s="4"/>
      <c r="J46" s="36">
        <v>10</v>
      </c>
      <c r="K46" s="7" t="s">
        <v>193</v>
      </c>
      <c r="L46" s="7">
        <v>2</v>
      </c>
      <c r="M46" s="7" t="s">
        <v>195</v>
      </c>
      <c r="N46" s="46">
        <f t="shared" si="3"/>
        <v>10</v>
      </c>
      <c r="O46" s="4">
        <f t="shared" si="4"/>
        <v>2</v>
      </c>
    </row>
    <row r="47" spans="1:15" ht="13.05" customHeight="1" x14ac:dyDescent="0.3">
      <c r="A47" s="4"/>
      <c r="B47" s="4"/>
      <c r="C47" s="4"/>
      <c r="D47" s="4"/>
      <c r="J47" s="36">
        <v>10</v>
      </c>
      <c r="K47" s="7" t="s">
        <v>193</v>
      </c>
      <c r="L47" s="7">
        <v>3</v>
      </c>
      <c r="M47" s="7" t="s">
        <v>196</v>
      </c>
      <c r="N47" s="46">
        <f t="shared" si="3"/>
        <v>10</v>
      </c>
      <c r="O47" s="4">
        <f t="shared" si="4"/>
        <v>3</v>
      </c>
    </row>
    <row r="48" spans="1:15" ht="13.05" customHeight="1" x14ac:dyDescent="0.3">
      <c r="A48" s="4"/>
      <c r="B48" s="4"/>
      <c r="C48" s="4"/>
      <c r="D48" s="4"/>
      <c r="J48" s="36" t="s">
        <v>197</v>
      </c>
      <c r="K48" s="7" t="s">
        <v>198</v>
      </c>
      <c r="L48" s="7">
        <v>1</v>
      </c>
      <c r="M48" s="7" t="s">
        <v>199</v>
      </c>
      <c r="N48" s="46" t="str">
        <f t="shared" si="3"/>
        <v>11</v>
      </c>
      <c r="O48" s="4">
        <f t="shared" si="4"/>
        <v>1</v>
      </c>
    </row>
    <row r="49" spans="1:16" ht="13.05" customHeight="1" x14ac:dyDescent="0.3">
      <c r="A49" s="4"/>
      <c r="B49" s="4"/>
      <c r="C49" s="4"/>
      <c r="D49" s="4"/>
      <c r="J49" s="36" t="s">
        <v>197</v>
      </c>
      <c r="K49" s="7" t="s">
        <v>198</v>
      </c>
      <c r="L49" s="7">
        <v>2</v>
      </c>
      <c r="M49" s="7" t="s">
        <v>200</v>
      </c>
      <c r="N49" s="46" t="str">
        <f t="shared" si="3"/>
        <v>11</v>
      </c>
      <c r="O49" s="4">
        <f t="shared" si="4"/>
        <v>2</v>
      </c>
    </row>
    <row r="50" spans="1:16" ht="13.05" customHeight="1" x14ac:dyDescent="0.3">
      <c r="A50" s="4"/>
      <c r="B50" s="4"/>
      <c r="C50" s="4"/>
      <c r="D50" s="4"/>
      <c r="J50" s="36" t="s">
        <v>197</v>
      </c>
      <c r="K50" s="7" t="s">
        <v>198</v>
      </c>
      <c r="L50" s="7">
        <v>3</v>
      </c>
      <c r="M50" s="7" t="s">
        <v>201</v>
      </c>
      <c r="N50" s="46" t="str">
        <f t="shared" si="3"/>
        <v>11</v>
      </c>
      <c r="O50" s="4">
        <f t="shared" si="4"/>
        <v>3</v>
      </c>
    </row>
    <row r="51" spans="1:16" ht="13.05" customHeight="1" x14ac:dyDescent="0.3">
      <c r="A51" s="4"/>
      <c r="B51" s="4"/>
      <c r="C51" s="4"/>
      <c r="D51" s="4"/>
      <c r="J51" s="36" t="s">
        <v>197</v>
      </c>
      <c r="K51" s="7" t="s">
        <v>198</v>
      </c>
      <c r="L51" s="7">
        <v>4</v>
      </c>
      <c r="M51" s="7" t="s">
        <v>202</v>
      </c>
      <c r="N51" s="46" t="str">
        <f t="shared" si="3"/>
        <v>11</v>
      </c>
      <c r="O51" s="4">
        <f t="shared" si="4"/>
        <v>4</v>
      </c>
    </row>
    <row r="52" spans="1:16" ht="13.05" customHeight="1" x14ac:dyDescent="0.3">
      <c r="A52" s="4"/>
      <c r="B52" s="4"/>
      <c r="C52" s="4"/>
      <c r="D52" s="4"/>
      <c r="J52" s="16" t="s">
        <v>203</v>
      </c>
      <c r="K52" s="4" t="s">
        <v>204</v>
      </c>
      <c r="L52" s="4">
        <v>1</v>
      </c>
      <c r="M52" s="4" t="s">
        <v>205</v>
      </c>
      <c r="N52" s="46" t="str">
        <f t="shared" si="3"/>
        <v>12</v>
      </c>
      <c r="O52" s="4">
        <f t="shared" si="4"/>
        <v>1</v>
      </c>
    </row>
    <row r="53" spans="1:16" ht="13.05" customHeight="1" x14ac:dyDescent="0.3">
      <c r="A53" s="4"/>
      <c r="B53" s="4"/>
      <c r="C53" s="4"/>
      <c r="D53" s="4"/>
      <c r="J53" s="16" t="s">
        <v>203</v>
      </c>
      <c r="K53" s="4" t="s">
        <v>204</v>
      </c>
      <c r="L53" s="4">
        <v>2</v>
      </c>
      <c r="M53" s="4" t="s">
        <v>206</v>
      </c>
      <c r="N53" s="46" t="str">
        <f t="shared" si="3"/>
        <v>12</v>
      </c>
      <c r="O53" s="4">
        <f t="shared" si="4"/>
        <v>2</v>
      </c>
    </row>
    <row r="54" spans="1:16" ht="13.05" customHeight="1" x14ac:dyDescent="0.3">
      <c r="A54" s="4"/>
      <c r="B54" s="4"/>
      <c r="C54" s="4"/>
      <c r="D54" s="4"/>
      <c r="J54" s="16" t="s">
        <v>203</v>
      </c>
      <c r="K54" s="4" t="s">
        <v>204</v>
      </c>
      <c r="L54" s="4">
        <v>3</v>
      </c>
      <c r="M54" s="4" t="s">
        <v>207</v>
      </c>
      <c r="N54" s="46" t="str">
        <f t="shared" si="3"/>
        <v>12</v>
      </c>
      <c r="O54" s="4">
        <f t="shared" si="4"/>
        <v>3</v>
      </c>
    </row>
    <row r="55" spans="1:16" ht="13.05" customHeight="1" x14ac:dyDescent="0.3">
      <c r="A55" s="4"/>
      <c r="B55" s="4"/>
      <c r="C55" s="4"/>
      <c r="D55" s="4"/>
      <c r="J55" s="16" t="s">
        <v>203</v>
      </c>
      <c r="K55" s="4" t="s">
        <v>204</v>
      </c>
      <c r="L55" s="4">
        <v>4</v>
      </c>
      <c r="M55" s="4" t="s">
        <v>208</v>
      </c>
      <c r="N55" s="46" t="str">
        <f t="shared" si="3"/>
        <v>12</v>
      </c>
      <c r="O55" s="4">
        <f t="shared" si="4"/>
        <v>4</v>
      </c>
    </row>
    <row r="56" spans="1:16" ht="13.05" customHeight="1" x14ac:dyDescent="0.3">
      <c r="A56" s="4"/>
      <c r="B56" s="4"/>
      <c r="C56" s="4"/>
      <c r="D56" s="4"/>
      <c r="J56" s="16" t="s">
        <v>203</v>
      </c>
      <c r="K56" s="4" t="s">
        <v>204</v>
      </c>
      <c r="L56" s="4">
        <v>5</v>
      </c>
      <c r="M56" s="4" t="s">
        <v>209</v>
      </c>
      <c r="N56" s="46" t="str">
        <f t="shared" si="3"/>
        <v>12</v>
      </c>
      <c r="O56" s="4">
        <f t="shared" si="4"/>
        <v>5</v>
      </c>
    </row>
    <row r="57" spans="1:16" ht="13.05" customHeight="1" x14ac:dyDescent="0.3">
      <c r="A57" s="4"/>
      <c r="B57" s="4"/>
      <c r="C57" s="4"/>
      <c r="D57" s="4"/>
      <c r="J57" s="16" t="s">
        <v>203</v>
      </c>
      <c r="K57" s="4" t="s">
        <v>204</v>
      </c>
      <c r="L57" s="4">
        <v>6</v>
      </c>
      <c r="M57" s="4" t="s">
        <v>210</v>
      </c>
      <c r="N57" s="46" t="str">
        <f t="shared" si="3"/>
        <v>12</v>
      </c>
      <c r="O57" s="4">
        <f t="shared" si="4"/>
        <v>6</v>
      </c>
    </row>
    <row r="58" spans="1:16" ht="13.05" customHeight="1" x14ac:dyDescent="0.3">
      <c r="A58" s="4"/>
      <c r="B58" s="4"/>
      <c r="C58" s="4"/>
      <c r="D58" s="4"/>
      <c r="J58" s="16" t="s">
        <v>211</v>
      </c>
      <c r="K58" s="4" t="s">
        <v>212</v>
      </c>
      <c r="L58" s="4">
        <v>1</v>
      </c>
      <c r="M58" s="4" t="s">
        <v>213</v>
      </c>
      <c r="N58" s="46" t="str">
        <f t="shared" si="3"/>
        <v>13</v>
      </c>
      <c r="O58" s="4">
        <f t="shared" si="4"/>
        <v>1</v>
      </c>
    </row>
    <row r="59" spans="1:16" ht="13.05" customHeight="1" x14ac:dyDescent="0.3">
      <c r="A59" s="4"/>
      <c r="B59" s="4"/>
      <c r="C59" s="4"/>
      <c r="D59" s="4"/>
      <c r="J59" s="16" t="s">
        <v>211</v>
      </c>
      <c r="K59" s="4" t="s">
        <v>212</v>
      </c>
      <c r="L59" s="4">
        <v>2</v>
      </c>
      <c r="M59" s="4" t="s">
        <v>214</v>
      </c>
      <c r="N59" s="46" t="str">
        <f t="shared" si="3"/>
        <v>13</v>
      </c>
      <c r="O59" s="4">
        <f t="shared" si="4"/>
        <v>2</v>
      </c>
    </row>
    <row r="60" spans="1:16" ht="13.05" customHeight="1" x14ac:dyDescent="0.3">
      <c r="A60" s="4"/>
      <c r="B60" s="4"/>
      <c r="C60" s="4"/>
      <c r="D60" s="4"/>
      <c r="J60" s="16" t="s">
        <v>211</v>
      </c>
      <c r="K60" s="4" t="s">
        <v>212</v>
      </c>
      <c r="L60" s="4">
        <v>3</v>
      </c>
      <c r="M60" s="4" t="s">
        <v>215</v>
      </c>
      <c r="N60" s="46" t="str">
        <f t="shared" si="3"/>
        <v>13</v>
      </c>
      <c r="O60" s="4">
        <f t="shared" si="4"/>
        <v>3</v>
      </c>
    </row>
    <row r="61" spans="1:16" ht="13.05" customHeight="1" x14ac:dyDescent="0.3">
      <c r="A61" s="4"/>
      <c r="B61" s="4"/>
      <c r="C61" s="4"/>
      <c r="D61" s="4"/>
      <c r="J61" s="16" t="s">
        <v>216</v>
      </c>
      <c r="K61" s="4" t="s">
        <v>217</v>
      </c>
      <c r="L61" s="4">
        <v>0</v>
      </c>
      <c r="M61" s="4" t="s">
        <v>218</v>
      </c>
      <c r="N61" s="16" t="str">
        <f t="shared" si="3"/>
        <v>00</v>
      </c>
      <c r="O61" s="4">
        <f t="shared" si="4"/>
        <v>0</v>
      </c>
    </row>
    <row r="62" spans="1:16" ht="13.05" customHeight="1" x14ac:dyDescent="0.3">
      <c r="A62" s="4"/>
      <c r="B62" s="4"/>
      <c r="C62" s="4"/>
      <c r="D62" s="4"/>
      <c r="J62" s="63" t="s">
        <v>216</v>
      </c>
      <c r="K62" s="12" t="s">
        <v>217</v>
      </c>
      <c r="L62" s="12">
        <v>1</v>
      </c>
      <c r="M62" s="12" t="s">
        <v>219</v>
      </c>
      <c r="N62" s="63" t="str">
        <f t="shared" si="3"/>
        <v>00</v>
      </c>
      <c r="O62" s="12">
        <f t="shared" si="4"/>
        <v>1</v>
      </c>
      <c r="P62" s="4" t="s">
        <v>220</v>
      </c>
    </row>
    <row r="63" spans="1:16" ht="13.05" customHeight="1" x14ac:dyDescent="0.3">
      <c r="A63" s="4"/>
      <c r="B63" s="4"/>
      <c r="C63" s="4"/>
      <c r="D63" s="4"/>
      <c r="J63" s="16" t="s">
        <v>221</v>
      </c>
      <c r="K63" s="4" t="s">
        <v>219</v>
      </c>
      <c r="L63" s="4">
        <v>1</v>
      </c>
      <c r="M63" s="12" t="s">
        <v>219</v>
      </c>
      <c r="N63" s="63" t="str">
        <f t="shared" si="3"/>
        <v>14</v>
      </c>
      <c r="O63" s="4">
        <f t="shared" si="4"/>
        <v>1</v>
      </c>
      <c r="P63" s="4" t="s">
        <v>222</v>
      </c>
    </row>
  </sheetData>
  <sheetProtection insertHyperlinks="0" autoFilter="0"/>
  <mergeCells count="2">
    <mergeCell ref="L9:M9"/>
    <mergeCell ref="J9:K9"/>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3275A-4D52-4A63-9884-B75D3720FBDB}">
  <sheetPr>
    <tabColor rgb="FFFFC000"/>
    <outlinePr summaryBelow="0" summaryRight="0"/>
  </sheetPr>
  <dimension ref="A1:AN25"/>
  <sheetViews>
    <sheetView workbookViewId="0">
      <pane xSplit="4" ySplit="1" topLeftCell="E2" activePane="bottomRight" state="frozen"/>
      <selection pane="topRight"/>
      <selection pane="bottomLeft"/>
      <selection pane="bottomRight" activeCell="E2" sqref="E2"/>
    </sheetView>
  </sheetViews>
  <sheetFormatPr defaultColWidth="7.453125" defaultRowHeight="12.9" customHeight="1" x14ac:dyDescent="0.3"/>
  <cols>
    <col min="1" max="1" width="14.1796875" style="4" customWidth="1"/>
    <col min="2" max="2" width="11.81640625" style="16" customWidth="1"/>
    <col min="3" max="3" width="10" style="42" hidden="1" customWidth="1"/>
    <col min="4" max="4" width="27.81640625" style="4" customWidth="1"/>
    <col min="5" max="5" width="10" style="4" customWidth="1"/>
    <col min="6" max="6" width="7.1796875" style="4" customWidth="1"/>
    <col min="7" max="7" width="7.81640625" style="4" customWidth="1"/>
    <col min="8" max="8" width="7.453125" style="4" hidden="1" customWidth="1"/>
    <col min="9" max="9" width="18.453125" style="4" customWidth="1"/>
    <col min="10" max="10" width="7.453125" style="4" hidden="1" customWidth="1"/>
    <col min="11" max="11" width="15.81640625" style="4" customWidth="1"/>
    <col min="12" max="15" width="7.453125" style="4"/>
    <col min="16" max="16" width="12.81640625" style="4" customWidth="1"/>
    <col min="17" max="40" width="7.453125" style="4"/>
  </cols>
  <sheetData>
    <row r="1" spans="1:16" s="48" customFormat="1" ht="30" customHeight="1" x14ac:dyDescent="0.3">
      <c r="A1" s="34" t="s">
        <v>21</v>
      </c>
      <c r="B1" s="49" t="s">
        <v>27</v>
      </c>
      <c r="C1" s="50" t="s">
        <v>33</v>
      </c>
      <c r="D1" s="34" t="s">
        <v>35</v>
      </c>
      <c r="E1" s="34" t="s">
        <v>223</v>
      </c>
      <c r="F1" s="48" t="s">
        <v>224</v>
      </c>
      <c r="G1" s="34" t="s">
        <v>225</v>
      </c>
      <c r="H1" s="34" t="s">
        <v>226</v>
      </c>
      <c r="I1" s="34" t="s">
        <v>227</v>
      </c>
      <c r="J1" s="34" t="s">
        <v>48</v>
      </c>
      <c r="K1" s="34" t="s">
        <v>51</v>
      </c>
      <c r="L1" s="34" t="s">
        <v>53</v>
      </c>
      <c r="M1" s="34" t="s">
        <v>56</v>
      </c>
      <c r="N1" s="34" t="s">
        <v>57</v>
      </c>
      <c r="O1" s="34" t="s">
        <v>59</v>
      </c>
      <c r="P1" s="51" t="s">
        <v>65</v>
      </c>
    </row>
    <row r="2" spans="1:16" ht="13.05" customHeight="1" x14ac:dyDescent="0.3">
      <c r="A2" s="4" t="s">
        <v>182</v>
      </c>
      <c r="B2" s="4" t="s">
        <v>183</v>
      </c>
      <c r="C2" s="42" t="s">
        <v>228</v>
      </c>
      <c r="D2" s="46" t="s">
        <v>229</v>
      </c>
      <c r="E2" s="4" t="s">
        <v>230</v>
      </c>
      <c r="F2" s="4" t="s">
        <v>231</v>
      </c>
      <c r="G2" s="4" t="s">
        <v>232</v>
      </c>
      <c r="I2" s="4" t="s">
        <v>233</v>
      </c>
      <c r="J2" s="16" t="s">
        <v>234</v>
      </c>
      <c r="K2" s="4" t="s">
        <v>235</v>
      </c>
      <c r="L2" s="4" t="s">
        <v>54</v>
      </c>
      <c r="M2" s="4" t="s">
        <v>54</v>
      </c>
      <c r="N2" s="4" t="s">
        <v>54</v>
      </c>
      <c r="O2" s="4" t="s">
        <v>58</v>
      </c>
      <c r="P2" s="9"/>
    </row>
    <row r="3" spans="1:16" ht="13.05" customHeight="1" x14ac:dyDescent="0.3">
      <c r="A3" s="4" t="s">
        <v>182</v>
      </c>
      <c r="B3" s="4" t="s">
        <v>184</v>
      </c>
      <c r="C3" s="42" t="s">
        <v>236</v>
      </c>
      <c r="D3" s="46" t="s">
        <v>237</v>
      </c>
      <c r="E3" s="4" t="s">
        <v>230</v>
      </c>
      <c r="F3" s="4" t="s">
        <v>231</v>
      </c>
      <c r="G3" s="4" t="s">
        <v>232</v>
      </c>
      <c r="I3" s="4" t="s">
        <v>233</v>
      </c>
      <c r="J3" s="16" t="s">
        <v>234</v>
      </c>
      <c r="K3" s="4" t="s">
        <v>235</v>
      </c>
      <c r="L3" s="4" t="s">
        <v>54</v>
      </c>
      <c r="M3" s="4" t="s">
        <v>54</v>
      </c>
      <c r="N3" s="4" t="s">
        <v>54</v>
      </c>
      <c r="O3" s="4" t="s">
        <v>54</v>
      </c>
      <c r="P3" s="9"/>
    </row>
    <row r="4" spans="1:16" ht="13.05" customHeight="1" x14ac:dyDescent="0.3">
      <c r="A4" s="4" t="s">
        <v>182</v>
      </c>
      <c r="B4" s="4" t="s">
        <v>184</v>
      </c>
      <c r="C4" s="42" t="s">
        <v>238</v>
      </c>
      <c r="D4" s="46" t="s">
        <v>239</v>
      </c>
      <c r="E4" s="4" t="s">
        <v>230</v>
      </c>
      <c r="F4" s="4" t="s">
        <v>231</v>
      </c>
      <c r="G4" s="4" t="s">
        <v>232</v>
      </c>
      <c r="I4" s="4" t="s">
        <v>233</v>
      </c>
      <c r="J4" s="16" t="s">
        <v>234</v>
      </c>
      <c r="K4" s="4" t="s">
        <v>235</v>
      </c>
      <c r="L4" s="4" t="s">
        <v>54</v>
      </c>
      <c r="M4" s="4" t="s">
        <v>54</v>
      </c>
      <c r="N4" s="4" t="s">
        <v>54</v>
      </c>
      <c r="O4" s="4" t="s">
        <v>58</v>
      </c>
      <c r="P4" s="9"/>
    </row>
    <row r="5" spans="1:16" ht="13.05" customHeight="1" x14ac:dyDescent="0.3">
      <c r="A5" s="4" t="s">
        <v>182</v>
      </c>
      <c r="B5" s="4" t="s">
        <v>184</v>
      </c>
      <c r="C5" s="42" t="s">
        <v>240</v>
      </c>
      <c r="D5" s="46" t="s">
        <v>241</v>
      </c>
      <c r="E5" s="4" t="s">
        <v>230</v>
      </c>
      <c r="F5" s="4" t="s">
        <v>231</v>
      </c>
      <c r="G5" s="4" t="s">
        <v>232</v>
      </c>
      <c r="I5" s="4" t="s">
        <v>233</v>
      </c>
      <c r="J5" s="16" t="s">
        <v>234</v>
      </c>
      <c r="K5" s="4" t="s">
        <v>235</v>
      </c>
      <c r="L5" s="4" t="s">
        <v>54</v>
      </c>
      <c r="M5" s="4" t="s">
        <v>54</v>
      </c>
      <c r="N5" s="4" t="s">
        <v>54</v>
      </c>
      <c r="O5" s="4" t="s">
        <v>58</v>
      </c>
      <c r="P5" s="9"/>
    </row>
    <row r="6" spans="1:16" ht="13.05" customHeight="1" x14ac:dyDescent="0.3">
      <c r="A6" s="4" t="s">
        <v>182</v>
      </c>
      <c r="B6" s="4" t="s">
        <v>184</v>
      </c>
      <c r="C6" s="42" t="s">
        <v>242</v>
      </c>
      <c r="D6" s="46" t="s">
        <v>243</v>
      </c>
      <c r="E6" s="4" t="s">
        <v>230</v>
      </c>
      <c r="F6" s="4" t="s">
        <v>231</v>
      </c>
      <c r="G6" s="4" t="s">
        <v>232</v>
      </c>
      <c r="I6" s="4" t="s">
        <v>233</v>
      </c>
      <c r="J6" s="16" t="s">
        <v>234</v>
      </c>
      <c r="K6" s="4" t="s">
        <v>235</v>
      </c>
      <c r="L6" s="4" t="s">
        <v>54</v>
      </c>
      <c r="M6" s="4" t="s">
        <v>54</v>
      </c>
      <c r="N6" s="4" t="s">
        <v>54</v>
      </c>
      <c r="O6" s="4" t="s">
        <v>58</v>
      </c>
      <c r="P6" s="9"/>
    </row>
    <row r="7" spans="1:16" ht="13.05" customHeight="1" x14ac:dyDescent="0.3">
      <c r="A7" s="4" t="s">
        <v>193</v>
      </c>
      <c r="B7" s="4" t="s">
        <v>195</v>
      </c>
      <c r="C7" s="42" t="s">
        <v>244</v>
      </c>
      <c r="D7" s="46" t="s">
        <v>245</v>
      </c>
      <c r="E7" s="4" t="s">
        <v>230</v>
      </c>
      <c r="F7" s="4" t="s">
        <v>231</v>
      </c>
      <c r="G7" s="4" t="s">
        <v>232</v>
      </c>
      <c r="I7" s="4" t="s">
        <v>233</v>
      </c>
      <c r="J7" s="16" t="s">
        <v>246</v>
      </c>
      <c r="K7" s="4" t="s">
        <v>247</v>
      </c>
      <c r="L7" s="4" t="s">
        <v>54</v>
      </c>
      <c r="M7" s="4" t="s">
        <v>54</v>
      </c>
      <c r="N7" s="4" t="s">
        <v>54</v>
      </c>
      <c r="O7" s="4" t="s">
        <v>58</v>
      </c>
      <c r="P7" s="9"/>
    </row>
    <row r="8" spans="1:16" ht="13.05" customHeight="1" x14ac:dyDescent="0.3">
      <c r="A8" s="4" t="s">
        <v>193</v>
      </c>
      <c r="B8" s="4" t="s">
        <v>195</v>
      </c>
      <c r="C8" s="42" t="s">
        <v>248</v>
      </c>
      <c r="D8" s="46" t="s">
        <v>249</v>
      </c>
      <c r="E8" s="4" t="s">
        <v>230</v>
      </c>
      <c r="F8" s="4" t="s">
        <v>231</v>
      </c>
      <c r="G8" s="4" t="s">
        <v>232</v>
      </c>
      <c r="I8" s="4" t="s">
        <v>233</v>
      </c>
      <c r="J8" s="16" t="s">
        <v>246</v>
      </c>
      <c r="K8" s="4" t="s">
        <v>247</v>
      </c>
      <c r="L8" s="4" t="s">
        <v>54</v>
      </c>
      <c r="M8" s="4" t="s">
        <v>54</v>
      </c>
      <c r="N8" s="4" t="s">
        <v>54</v>
      </c>
      <c r="O8" s="4" t="s">
        <v>58</v>
      </c>
      <c r="P8" s="9"/>
    </row>
    <row r="9" spans="1:16" ht="13.05" customHeight="1" x14ac:dyDescent="0.3">
      <c r="A9" s="4" t="s">
        <v>193</v>
      </c>
      <c r="B9" s="4" t="s">
        <v>195</v>
      </c>
      <c r="C9" s="42" t="s">
        <v>250</v>
      </c>
      <c r="D9" s="4" t="s">
        <v>251</v>
      </c>
      <c r="E9" s="4" t="s">
        <v>252</v>
      </c>
      <c r="F9" s="4" t="s">
        <v>231</v>
      </c>
      <c r="G9" s="4" t="s">
        <v>253</v>
      </c>
      <c r="H9" s="4" t="s">
        <v>252</v>
      </c>
      <c r="I9" s="4" t="s">
        <v>252</v>
      </c>
      <c r="J9" s="16" t="s">
        <v>254</v>
      </c>
      <c r="K9" s="4" t="s">
        <v>255</v>
      </c>
      <c r="L9" s="4" t="s">
        <v>54</v>
      </c>
      <c r="M9" s="4" t="s">
        <v>54</v>
      </c>
      <c r="N9" s="4" t="s">
        <v>54</v>
      </c>
      <c r="O9" s="4" t="s">
        <v>54</v>
      </c>
    </row>
    <row r="10" spans="1:16" ht="13.05" customHeight="1" x14ac:dyDescent="0.3">
      <c r="A10" s="4" t="s">
        <v>193</v>
      </c>
      <c r="B10" s="4" t="s">
        <v>195</v>
      </c>
      <c r="C10" s="42" t="s">
        <v>256</v>
      </c>
      <c r="D10" s="4" t="s">
        <v>257</v>
      </c>
      <c r="E10" s="4" t="s">
        <v>252</v>
      </c>
      <c r="F10" s="4" t="s">
        <v>231</v>
      </c>
      <c r="G10" s="4" t="s">
        <v>253</v>
      </c>
      <c r="H10" s="4" t="s">
        <v>252</v>
      </c>
      <c r="I10" s="4" t="s">
        <v>252</v>
      </c>
      <c r="J10" s="16" t="s">
        <v>254</v>
      </c>
      <c r="K10" s="4" t="s">
        <v>255</v>
      </c>
      <c r="L10" s="4" t="s">
        <v>54</v>
      </c>
      <c r="M10" s="4" t="s">
        <v>54</v>
      </c>
      <c r="N10" s="4" t="s">
        <v>54</v>
      </c>
      <c r="O10" s="4" t="s">
        <v>54</v>
      </c>
    </row>
    <row r="11" spans="1:16" ht="13.05" customHeight="1" x14ac:dyDescent="0.3">
      <c r="A11" s="4" t="s">
        <v>193</v>
      </c>
      <c r="B11" s="4" t="s">
        <v>195</v>
      </c>
      <c r="C11" s="42" t="s">
        <v>258</v>
      </c>
      <c r="D11" s="4" t="s">
        <v>259</v>
      </c>
      <c r="E11" s="4" t="s">
        <v>252</v>
      </c>
      <c r="F11" s="4" t="s">
        <v>231</v>
      </c>
      <c r="G11" s="4" t="s">
        <v>253</v>
      </c>
      <c r="H11" s="4" t="s">
        <v>252</v>
      </c>
      <c r="I11" s="4" t="s">
        <v>252</v>
      </c>
      <c r="J11" s="16" t="s">
        <v>260</v>
      </c>
      <c r="K11" s="4" t="s">
        <v>261</v>
      </c>
      <c r="L11" s="4" t="s">
        <v>54</v>
      </c>
      <c r="M11" s="4" t="s">
        <v>54</v>
      </c>
      <c r="N11" s="4" t="s">
        <v>58</v>
      </c>
      <c r="O11" s="4" t="s">
        <v>54</v>
      </c>
    </row>
    <row r="12" spans="1:16" ht="13.05" customHeight="1" x14ac:dyDescent="0.3">
      <c r="A12" s="4" t="s">
        <v>198</v>
      </c>
      <c r="B12" s="4" t="s">
        <v>199</v>
      </c>
      <c r="C12" s="42" t="s">
        <v>262</v>
      </c>
      <c r="D12" s="4" t="s">
        <v>263</v>
      </c>
      <c r="E12" s="4" t="s">
        <v>252</v>
      </c>
      <c r="F12" s="4" t="s">
        <v>231</v>
      </c>
      <c r="G12" s="4" t="s">
        <v>253</v>
      </c>
      <c r="H12" s="4" t="s">
        <v>252</v>
      </c>
      <c r="I12" s="4" t="s">
        <v>252</v>
      </c>
      <c r="J12" s="16" t="s">
        <v>264</v>
      </c>
      <c r="K12" s="4" t="s">
        <v>265</v>
      </c>
      <c r="L12" s="4" t="s">
        <v>54</v>
      </c>
      <c r="M12" s="4" t="s">
        <v>54</v>
      </c>
      <c r="N12" s="4" t="s">
        <v>58</v>
      </c>
      <c r="O12" s="4" t="s">
        <v>54</v>
      </c>
    </row>
    <row r="13" spans="1:16" ht="13.05" customHeight="1" x14ac:dyDescent="0.3">
      <c r="A13" s="4" t="s">
        <v>193</v>
      </c>
      <c r="B13" s="4" t="s">
        <v>195</v>
      </c>
      <c r="C13" s="42" t="s">
        <v>266</v>
      </c>
      <c r="D13" s="4" t="s">
        <v>267</v>
      </c>
      <c r="E13" s="4" t="s">
        <v>252</v>
      </c>
      <c r="F13" s="4" t="s">
        <v>231</v>
      </c>
      <c r="G13" s="4" t="s">
        <v>253</v>
      </c>
      <c r="H13" s="4" t="s">
        <v>252</v>
      </c>
      <c r="I13" s="4" t="s">
        <v>252</v>
      </c>
      <c r="J13" s="16" t="s">
        <v>254</v>
      </c>
      <c r="K13" s="4" t="s">
        <v>255</v>
      </c>
      <c r="L13" s="4" t="s">
        <v>54</v>
      </c>
      <c r="M13" s="4" t="s">
        <v>54</v>
      </c>
      <c r="N13" s="4" t="s">
        <v>54</v>
      </c>
      <c r="O13" s="4" t="s">
        <v>54</v>
      </c>
    </row>
    <row r="14" spans="1:16" ht="13.05" customHeight="1" x14ac:dyDescent="0.3">
      <c r="A14" s="4" t="s">
        <v>22</v>
      </c>
      <c r="B14" s="4" t="s">
        <v>28</v>
      </c>
      <c r="C14" s="42" t="s">
        <v>268</v>
      </c>
      <c r="D14" s="4" t="s">
        <v>269</v>
      </c>
      <c r="E14" s="4" t="s">
        <v>252</v>
      </c>
      <c r="F14" s="4" t="s">
        <v>231</v>
      </c>
      <c r="G14" s="4" t="s">
        <v>253</v>
      </c>
      <c r="H14" s="4" t="s">
        <v>252</v>
      </c>
      <c r="I14" s="4" t="s">
        <v>252</v>
      </c>
      <c r="J14" s="16" t="s">
        <v>270</v>
      </c>
      <c r="K14" s="4" t="s">
        <v>271</v>
      </c>
      <c r="L14" s="4" t="s">
        <v>54</v>
      </c>
      <c r="M14" s="4" t="s">
        <v>54</v>
      </c>
      <c r="N14" s="4" t="s">
        <v>58</v>
      </c>
      <c r="O14" s="4" t="s">
        <v>54</v>
      </c>
      <c r="P14" s="9" t="s">
        <v>66</v>
      </c>
    </row>
    <row r="15" spans="1:16" ht="13.05" customHeight="1" x14ac:dyDescent="0.3">
      <c r="A15" s="4" t="s">
        <v>198</v>
      </c>
      <c r="B15" s="16" t="s">
        <v>200</v>
      </c>
      <c r="C15" s="42" t="s">
        <v>272</v>
      </c>
      <c r="D15" s="4" t="s">
        <v>273</v>
      </c>
      <c r="E15" s="4" t="s">
        <v>252</v>
      </c>
      <c r="F15" s="4" t="s">
        <v>231</v>
      </c>
      <c r="G15" s="4" t="s">
        <v>253</v>
      </c>
      <c r="H15" s="4" t="s">
        <v>252</v>
      </c>
      <c r="I15" s="4" t="s">
        <v>252</v>
      </c>
      <c r="J15" s="16" t="s">
        <v>264</v>
      </c>
      <c r="K15" s="4" t="s">
        <v>265</v>
      </c>
      <c r="L15" s="4" t="s">
        <v>54</v>
      </c>
      <c r="M15" s="4" t="s">
        <v>54</v>
      </c>
      <c r="N15" s="4" t="s">
        <v>54</v>
      </c>
      <c r="O15" s="4" t="s">
        <v>54</v>
      </c>
    </row>
    <row r="16" spans="1:16" ht="13.05" customHeight="1" x14ac:dyDescent="0.3">
      <c r="A16" s="4" t="s">
        <v>193</v>
      </c>
      <c r="B16" s="4" t="s">
        <v>195</v>
      </c>
      <c r="C16" s="42" t="s">
        <v>274</v>
      </c>
      <c r="D16" s="4" t="s">
        <v>275</v>
      </c>
      <c r="E16" s="4" t="s">
        <v>252</v>
      </c>
      <c r="F16" s="4" t="s">
        <v>231</v>
      </c>
      <c r="G16" s="4" t="s">
        <v>253</v>
      </c>
      <c r="H16" s="4" t="s">
        <v>252</v>
      </c>
      <c r="I16" s="4" t="s">
        <v>252</v>
      </c>
      <c r="J16" s="16" t="s">
        <v>254</v>
      </c>
      <c r="K16" s="4" t="s">
        <v>255</v>
      </c>
      <c r="L16" s="4" t="s">
        <v>54</v>
      </c>
      <c r="M16" s="4" t="s">
        <v>54</v>
      </c>
      <c r="N16" s="4" t="s">
        <v>54</v>
      </c>
      <c r="O16" s="4" t="s">
        <v>54</v>
      </c>
    </row>
    <row r="17" spans="1:16" ht="13.05" customHeight="1" x14ac:dyDescent="0.3">
      <c r="A17" s="4" t="s">
        <v>193</v>
      </c>
      <c r="B17" s="4" t="s">
        <v>196</v>
      </c>
      <c r="C17" s="42" t="s">
        <v>276</v>
      </c>
      <c r="D17" s="4" t="s">
        <v>277</v>
      </c>
      <c r="E17" s="4" t="s">
        <v>252</v>
      </c>
      <c r="F17" s="4" t="s">
        <v>231</v>
      </c>
      <c r="G17" s="4" t="s">
        <v>253</v>
      </c>
      <c r="H17" s="4" t="s">
        <v>252</v>
      </c>
      <c r="I17" s="4" t="s">
        <v>252</v>
      </c>
      <c r="J17" s="16" t="s">
        <v>278</v>
      </c>
      <c r="K17" s="4" t="s">
        <v>279</v>
      </c>
      <c r="L17" s="4" t="s">
        <v>54</v>
      </c>
      <c r="M17" s="4" t="s">
        <v>54</v>
      </c>
      <c r="N17" s="4" t="s">
        <v>54</v>
      </c>
      <c r="O17" s="4" t="s">
        <v>54</v>
      </c>
    </row>
    <row r="18" spans="1:16" ht="13.05" customHeight="1" x14ac:dyDescent="0.3">
      <c r="A18" s="4" t="s">
        <v>188</v>
      </c>
      <c r="B18" s="4" t="s">
        <v>189</v>
      </c>
      <c r="C18" s="42" t="s">
        <v>280</v>
      </c>
      <c r="D18" s="4" t="s">
        <v>281</v>
      </c>
      <c r="E18" s="4" t="s">
        <v>252</v>
      </c>
      <c r="F18" s="4" t="s">
        <v>231</v>
      </c>
      <c r="G18" s="4" t="s">
        <v>253</v>
      </c>
      <c r="H18" s="4" t="s">
        <v>252</v>
      </c>
      <c r="I18" s="4" t="s">
        <v>252</v>
      </c>
      <c r="J18" s="16" t="s">
        <v>282</v>
      </c>
      <c r="K18" s="4" t="s">
        <v>283</v>
      </c>
      <c r="L18" s="4" t="s">
        <v>54</v>
      </c>
      <c r="M18" s="4" t="s">
        <v>54</v>
      </c>
      <c r="N18" s="4" t="s">
        <v>54</v>
      </c>
      <c r="O18" s="4" t="s">
        <v>54</v>
      </c>
    </row>
    <row r="19" spans="1:16" ht="13.05" customHeight="1" x14ac:dyDescent="0.3">
      <c r="A19" s="4" t="s">
        <v>193</v>
      </c>
      <c r="B19" s="4" t="s">
        <v>196</v>
      </c>
      <c r="C19" s="42" t="s">
        <v>284</v>
      </c>
      <c r="D19" s="4" t="s">
        <v>285</v>
      </c>
      <c r="E19" s="4" t="s">
        <v>252</v>
      </c>
      <c r="F19" s="4" t="s">
        <v>231</v>
      </c>
      <c r="G19" s="4" t="s">
        <v>253</v>
      </c>
      <c r="H19" s="4" t="s">
        <v>252</v>
      </c>
      <c r="I19" s="4" t="s">
        <v>252</v>
      </c>
      <c r="J19" s="16" t="s">
        <v>264</v>
      </c>
      <c r="K19" s="4" t="s">
        <v>265</v>
      </c>
      <c r="L19" s="4" t="s">
        <v>54</v>
      </c>
      <c r="M19" s="4" t="s">
        <v>54</v>
      </c>
      <c r="N19" s="4" t="s">
        <v>54</v>
      </c>
      <c r="O19" s="4" t="s">
        <v>54</v>
      </c>
    </row>
    <row r="20" spans="1:16" ht="13.05" customHeight="1" x14ac:dyDescent="0.3">
      <c r="A20" s="4" t="s">
        <v>176</v>
      </c>
      <c r="B20" s="4" t="s">
        <v>180</v>
      </c>
      <c r="C20" s="42" t="s">
        <v>286</v>
      </c>
      <c r="D20" s="4" t="s">
        <v>287</v>
      </c>
      <c r="E20" s="4" t="s">
        <v>252</v>
      </c>
      <c r="F20" s="4" t="s">
        <v>231</v>
      </c>
      <c r="G20" s="4" t="s">
        <v>253</v>
      </c>
      <c r="H20" s="4" t="s">
        <v>252</v>
      </c>
      <c r="I20" s="4" t="s">
        <v>252</v>
      </c>
      <c r="J20" s="16" t="s">
        <v>254</v>
      </c>
      <c r="K20" s="4" t="s">
        <v>255</v>
      </c>
      <c r="L20" s="4" t="s">
        <v>54</v>
      </c>
      <c r="M20" s="4" t="s">
        <v>54</v>
      </c>
      <c r="N20" s="4" t="s">
        <v>58</v>
      </c>
      <c r="O20" s="4" t="s">
        <v>54</v>
      </c>
    </row>
    <row r="21" spans="1:16" ht="13.05" customHeight="1" x14ac:dyDescent="0.3">
      <c r="A21" s="4" t="s">
        <v>22</v>
      </c>
      <c r="B21" s="4" t="s">
        <v>168</v>
      </c>
      <c r="C21" s="42" t="s">
        <v>288</v>
      </c>
      <c r="D21" s="4" t="s">
        <v>289</v>
      </c>
      <c r="E21" s="4" t="s">
        <v>252</v>
      </c>
      <c r="F21" s="4" t="s">
        <v>231</v>
      </c>
      <c r="G21" s="4" t="s">
        <v>253</v>
      </c>
      <c r="H21" s="4" t="s">
        <v>252</v>
      </c>
      <c r="I21" s="4" t="s">
        <v>252</v>
      </c>
      <c r="J21" s="41" t="s">
        <v>49</v>
      </c>
      <c r="K21" s="40" t="s">
        <v>52</v>
      </c>
      <c r="L21" s="4" t="s">
        <v>54</v>
      </c>
      <c r="M21" s="4" t="s">
        <v>54</v>
      </c>
      <c r="N21" s="4" t="s">
        <v>58</v>
      </c>
      <c r="O21" s="4" t="s">
        <v>54</v>
      </c>
      <c r="P21" s="9" t="s">
        <v>66</v>
      </c>
    </row>
    <row r="22" spans="1:16" ht="13.05" customHeight="1" x14ac:dyDescent="0.3">
      <c r="A22" s="4" t="s">
        <v>193</v>
      </c>
      <c r="B22" s="4" t="s">
        <v>196</v>
      </c>
      <c r="C22" s="42" t="s">
        <v>284</v>
      </c>
      <c r="D22" s="4" t="s">
        <v>290</v>
      </c>
      <c r="E22" s="4" t="s">
        <v>252</v>
      </c>
      <c r="F22" s="4" t="s">
        <v>231</v>
      </c>
      <c r="G22" s="4" t="s">
        <v>253</v>
      </c>
      <c r="H22" s="4" t="s">
        <v>252</v>
      </c>
      <c r="I22" s="4" t="s">
        <v>252</v>
      </c>
      <c r="J22" s="16" t="s">
        <v>264</v>
      </c>
      <c r="K22" s="4" t="s">
        <v>265</v>
      </c>
      <c r="L22" s="4" t="s">
        <v>54</v>
      </c>
      <c r="M22" s="4" t="s">
        <v>54</v>
      </c>
      <c r="N22" s="4" t="s">
        <v>54</v>
      </c>
      <c r="O22" s="4" t="s">
        <v>54</v>
      </c>
    </row>
    <row r="23" spans="1:16" ht="13.05" customHeight="1" x14ac:dyDescent="0.3">
      <c r="A23" s="4" t="s">
        <v>193</v>
      </c>
      <c r="B23" s="4" t="s">
        <v>195</v>
      </c>
      <c r="C23" s="42" t="s">
        <v>291</v>
      </c>
      <c r="D23" s="4" t="s">
        <v>292</v>
      </c>
      <c r="E23" s="4" t="s">
        <v>252</v>
      </c>
      <c r="F23" s="4" t="s">
        <v>231</v>
      </c>
      <c r="G23" s="4" t="s">
        <v>253</v>
      </c>
      <c r="H23" s="4" t="s">
        <v>252</v>
      </c>
      <c r="I23" s="4" t="s">
        <v>252</v>
      </c>
      <c r="J23" s="16" t="s">
        <v>254</v>
      </c>
      <c r="K23" s="4" t="s">
        <v>255</v>
      </c>
      <c r="L23" s="4" t="s">
        <v>54</v>
      </c>
      <c r="M23" s="4" t="s">
        <v>54</v>
      </c>
      <c r="N23" s="4" t="s">
        <v>54</v>
      </c>
      <c r="O23" s="4" t="s">
        <v>54</v>
      </c>
    </row>
    <row r="24" spans="1:16" ht="13.05" customHeight="1" x14ac:dyDescent="0.3">
      <c r="A24" s="4" t="s">
        <v>193</v>
      </c>
      <c r="B24" s="4" t="s">
        <v>194</v>
      </c>
      <c r="C24" s="42" t="s">
        <v>293</v>
      </c>
      <c r="D24" s="4" t="s">
        <v>294</v>
      </c>
      <c r="E24" s="4" t="s">
        <v>252</v>
      </c>
      <c r="F24" s="4" t="s">
        <v>231</v>
      </c>
      <c r="G24" s="4" t="s">
        <v>253</v>
      </c>
      <c r="H24" s="4" t="s">
        <v>252</v>
      </c>
      <c r="I24" s="4" t="s">
        <v>252</v>
      </c>
      <c r="J24" s="16" t="s">
        <v>264</v>
      </c>
      <c r="K24" s="4" t="s">
        <v>265</v>
      </c>
      <c r="L24" s="4" t="s">
        <v>54</v>
      </c>
      <c r="M24" s="4" t="s">
        <v>54</v>
      </c>
      <c r="N24" s="4" t="s">
        <v>58</v>
      </c>
      <c r="O24" s="4" t="s">
        <v>54</v>
      </c>
    </row>
    <row r="25" spans="1:16" ht="13.05" customHeight="1" x14ac:dyDescent="0.3">
      <c r="A25" s="4" t="s">
        <v>170</v>
      </c>
      <c r="B25" s="16" t="s">
        <v>173</v>
      </c>
      <c r="C25" s="42" t="s">
        <v>295</v>
      </c>
      <c r="D25" s="4" t="s">
        <v>296</v>
      </c>
      <c r="E25" s="4" t="s">
        <v>252</v>
      </c>
      <c r="F25" s="4" t="s">
        <v>231</v>
      </c>
      <c r="G25" s="4" t="s">
        <v>253</v>
      </c>
      <c r="H25" s="4" t="s">
        <v>252</v>
      </c>
      <c r="I25" s="4" t="s">
        <v>252</v>
      </c>
      <c r="J25" s="16" t="s">
        <v>264</v>
      </c>
      <c r="K25" s="4" t="s">
        <v>265</v>
      </c>
      <c r="L25" s="4" t="s">
        <v>54</v>
      </c>
      <c r="M25" s="4" t="s">
        <v>54</v>
      </c>
      <c r="N25" s="4" t="s">
        <v>54</v>
      </c>
      <c r="O25" s="4" t="s">
        <v>54</v>
      </c>
    </row>
  </sheetData>
  <sheetProtection insertHyperlinks="0" autoFilter="0"/>
  <phoneticPr fontId="1" type="noConversion"/>
  <conditionalFormatting sqref="E1 G1 E2:G200">
    <cfRule type="cellIs" dxfId="636" priority="850" operator="equal">
      <formula>"党群工作部"</formula>
    </cfRule>
  </conditionalFormatting>
  <conditionalFormatting sqref="E1">
    <cfRule type="cellIs" dxfId="635" priority="870" operator="equal">
      <formula>"是"</formula>
    </cfRule>
  </conditionalFormatting>
  <conditionalFormatting sqref="G1:I1">
    <cfRule type="cellIs" dxfId="634" priority="856" operator="equal">
      <formula>"是"</formula>
    </cfRule>
  </conditionalFormatting>
  <conditionalFormatting sqref="L1:O1048576">
    <cfRule type="cellIs" dxfId="633" priority="855" operator="equal">
      <formula>"√"</formula>
    </cfRule>
  </conditionalFormatting>
  <dataValidations count="1">
    <dataValidation type="list" allowBlank="1" showInputMessage="1" showErrorMessage="1" sqref="L1:O1048576" xr:uid="{00000000-0002-0000-0300-000000000000}">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1A2A-990F-4EB6-BE3B-167040049282}">
  <sheetPr>
    <tabColor rgb="FFFFC000"/>
    <outlinePr summaryBelow="0" summaryRight="0"/>
  </sheetPr>
  <dimension ref="A1:AZ436"/>
  <sheetViews>
    <sheetView tabSelected="1" workbookViewId="0">
      <pane ySplit="1" topLeftCell="A413" activePane="bottomLeft" state="frozen"/>
      <selection pane="bottomLeft" activeCell="J436" sqref="J436:K436"/>
    </sheetView>
  </sheetViews>
  <sheetFormatPr defaultColWidth="9" defaultRowHeight="12.9" customHeight="1" x14ac:dyDescent="0.3"/>
  <cols>
    <col min="1" max="1" width="16.1796875" style="4" customWidth="1"/>
    <col min="2" max="2" width="8.81640625" style="16" customWidth="1"/>
    <col min="3" max="3" width="4.1796875" style="4" customWidth="1"/>
    <col min="4" max="4" width="4.1796875" style="86" customWidth="1"/>
    <col min="5" max="5" width="10.453125" style="4" customWidth="1"/>
    <col min="6" max="6" width="10.453125" style="86" customWidth="1"/>
    <col min="7" max="7" width="10.453125" style="16" customWidth="1"/>
    <col min="8" max="8" width="6.1796875" style="98" customWidth="1"/>
    <col min="9" max="9" width="3.81640625" style="86" customWidth="1"/>
    <col min="10" max="10" width="10.81640625" style="42" customWidth="1"/>
    <col min="11" max="11" width="29.453125" style="4" customWidth="1"/>
    <col min="12" max="12" width="4.453125" style="11" customWidth="1"/>
    <col min="13" max="13" width="3" style="11" customWidth="1"/>
    <col min="14" max="14" width="46.1796875" style="4" customWidth="1"/>
    <col min="15" max="16" width="3.1796875" style="4" customWidth="1"/>
    <col min="17" max="17" width="4.453125" style="9" customWidth="1"/>
    <col min="18" max="18" width="10.81640625" style="4" customWidth="1"/>
    <col min="19" max="19" width="13.1796875" style="16" customWidth="1"/>
    <col min="20" max="20" width="9.1796875" style="5" customWidth="1"/>
    <col min="21" max="21" width="7.81640625" style="4" customWidth="1"/>
    <col min="22" max="22" width="10.6328125" style="4" customWidth="1"/>
    <col min="23" max="23" width="30.1796875" style="4" customWidth="1"/>
    <col min="24" max="27" width="3.1796875" style="4" customWidth="1"/>
    <col min="28" max="28" width="8.453125" style="4" customWidth="1"/>
    <col min="29" max="29" width="11.1796875" style="4" customWidth="1"/>
    <col min="30" max="30" width="17.81640625" style="4" customWidth="1"/>
    <col min="31" max="31" width="8.453125" style="4" customWidth="1"/>
    <col min="32" max="32" width="8.453125" style="11" customWidth="1"/>
    <col min="33" max="34" width="8.453125" style="4" customWidth="1"/>
    <col min="35" max="35" width="8.453125" style="16" customWidth="1"/>
    <col min="36" max="36" width="21.453125" style="4" customWidth="1"/>
    <col min="37" max="41" width="12.81640625" style="4" customWidth="1"/>
    <col min="42" max="42" width="9.81640625" style="4" customWidth="1"/>
    <col min="43" max="43" width="17.1796875" style="4" customWidth="1"/>
    <col min="44" max="44" width="14.1796875" style="4" customWidth="1"/>
    <col min="45" max="45" width="24.81640625" style="4" customWidth="1"/>
    <col min="46" max="46" width="9" style="4" customWidth="1"/>
    <col min="47" max="47" width="11.81640625" style="43" customWidth="1"/>
  </cols>
  <sheetData>
    <row r="1" spans="1:52" ht="13.05" customHeight="1" x14ac:dyDescent="0.3">
      <c r="A1" s="87" t="s">
        <v>12</v>
      </c>
      <c r="B1" s="87" t="s">
        <v>14</v>
      </c>
      <c r="C1" s="88" t="s">
        <v>16</v>
      </c>
      <c r="D1" s="87" t="s">
        <v>18</v>
      </c>
      <c r="E1" s="87" t="s">
        <v>21</v>
      </c>
      <c r="F1" s="87" t="s">
        <v>25</v>
      </c>
      <c r="G1" s="89" t="s">
        <v>27</v>
      </c>
      <c r="H1" s="90" t="s">
        <v>30</v>
      </c>
      <c r="I1" s="86" t="s">
        <v>31</v>
      </c>
      <c r="J1" s="91" t="s">
        <v>33</v>
      </c>
      <c r="K1" s="87" t="s">
        <v>35</v>
      </c>
      <c r="L1" s="92" t="s">
        <v>39</v>
      </c>
      <c r="M1" s="11" t="s">
        <v>297</v>
      </c>
      <c r="N1" s="93" t="s">
        <v>45</v>
      </c>
      <c r="O1" s="92" t="s">
        <v>298</v>
      </c>
      <c r="P1" s="86" t="s">
        <v>299</v>
      </c>
      <c r="Q1" s="92" t="s">
        <v>300</v>
      </c>
      <c r="R1" s="86" t="s">
        <v>301</v>
      </c>
      <c r="S1" s="86" t="s">
        <v>302</v>
      </c>
      <c r="T1" s="94" t="s">
        <v>303</v>
      </c>
      <c r="U1" s="86" t="s">
        <v>304</v>
      </c>
      <c r="V1" s="86" t="s">
        <v>48</v>
      </c>
      <c r="W1" s="87" t="s">
        <v>51</v>
      </c>
      <c r="X1" s="86" t="s">
        <v>53</v>
      </c>
      <c r="Y1" s="86" t="s">
        <v>56</v>
      </c>
      <c r="Z1" s="86" t="s">
        <v>57</v>
      </c>
      <c r="AA1" s="86" t="s">
        <v>59</v>
      </c>
      <c r="AB1" s="95" t="s">
        <v>65</v>
      </c>
      <c r="AC1" s="92" t="s">
        <v>305</v>
      </c>
      <c r="AD1" s="86" t="s">
        <v>77</v>
      </c>
      <c r="AE1" s="86" t="s">
        <v>306</v>
      </c>
      <c r="AF1" s="86" t="s">
        <v>70</v>
      </c>
      <c r="AG1" s="86" t="s">
        <v>11</v>
      </c>
      <c r="AH1" s="4" t="s">
        <v>307</v>
      </c>
      <c r="AI1" s="86" t="s">
        <v>308</v>
      </c>
      <c r="AJ1" s="87" t="s">
        <v>309</v>
      </c>
      <c r="AK1" s="96" t="s">
        <v>310</v>
      </c>
      <c r="AL1" s="86" t="s">
        <v>225</v>
      </c>
      <c r="AM1" s="86" t="s">
        <v>226</v>
      </c>
      <c r="AN1" s="87" t="s">
        <v>311</v>
      </c>
      <c r="AO1" s="86" t="s">
        <v>312</v>
      </c>
      <c r="AP1" s="92" t="s">
        <v>41</v>
      </c>
      <c r="AQ1" s="16" t="s">
        <v>313</v>
      </c>
      <c r="AR1" s="4" t="s">
        <v>314</v>
      </c>
      <c r="AS1" s="4" t="s">
        <v>315</v>
      </c>
    </row>
    <row r="2" spans="1:52" ht="13.05" customHeight="1" x14ac:dyDescent="0.3">
      <c r="A2" s="16" t="s">
        <v>316</v>
      </c>
      <c r="B2" s="42" t="s">
        <v>98</v>
      </c>
      <c r="E2" s="16"/>
      <c r="H2" s="97"/>
      <c r="I2" s="86" t="s">
        <v>32</v>
      </c>
      <c r="J2" s="42" t="str">
        <f t="shared" ref="J2:J20" si="0">B2&amp;D2&amp;F2&amp;H2&amp;I2</f>
        <v>DA01</v>
      </c>
      <c r="K2" s="16" t="s">
        <v>318</v>
      </c>
      <c r="L2" s="11" t="s">
        <v>40</v>
      </c>
      <c r="M2" s="11">
        <v>2</v>
      </c>
      <c r="N2" s="4" t="s">
        <v>319</v>
      </c>
      <c r="O2" s="16"/>
      <c r="P2" s="4" t="s">
        <v>320</v>
      </c>
      <c r="Q2" s="9">
        <f>VLOOKUP($P2,[1]税率!$H:$K,3,0)</f>
        <v>0.13</v>
      </c>
      <c r="R2" s="4" t="str">
        <f>VLOOKUP($P2,[1]税率!$H:$K,4,0)</f>
        <v>销项税</v>
      </c>
      <c r="S2" s="4" t="s">
        <v>316</v>
      </c>
      <c r="T2" s="5">
        <f>VLOOKUP(S2,[1]税率!A:B,2,0)</f>
        <v>2.9999999999999997E-4</v>
      </c>
      <c r="U2" s="4" t="str">
        <f>VLOOKUP(S2,[1]税率!A:C,3,0)</f>
        <v>XS</v>
      </c>
      <c r="X2" s="4" t="s">
        <v>58</v>
      </c>
      <c r="Y2" s="4" t="s">
        <v>58</v>
      </c>
      <c r="Z2" s="4" t="s">
        <v>54</v>
      </c>
      <c r="AA2" s="4" t="s">
        <v>58</v>
      </c>
      <c r="AF2" s="4"/>
      <c r="AI2" s="4"/>
      <c r="AJ2" s="4" t="s">
        <v>323</v>
      </c>
      <c r="AK2" s="4" t="s">
        <v>323</v>
      </c>
      <c r="AL2" s="4" t="s">
        <v>323</v>
      </c>
      <c r="AM2" s="4" t="s">
        <v>323</v>
      </c>
      <c r="AN2" s="4" t="s">
        <v>323</v>
      </c>
      <c r="AP2" s="4" t="s">
        <v>42</v>
      </c>
      <c r="AQ2" s="4" t="s">
        <v>324</v>
      </c>
      <c r="AU2" s="43">
        <f>VLOOKUP(J2,[1]zmm081!$A$1:$D$1801,3,FALSE)</f>
        <v>0</v>
      </c>
      <c r="AV2" s="43">
        <f>VLOOKUP(J2,[1]zmm081!$A$1:$D$1801,4,FALSE)</f>
        <v>0</v>
      </c>
      <c r="AZ2" s="43">
        <f>V2-AU2</f>
        <v>0</v>
      </c>
    </row>
    <row r="3" spans="1:52" ht="13.05" customHeight="1" x14ac:dyDescent="0.3">
      <c r="A3" s="16" t="s">
        <v>316</v>
      </c>
      <c r="B3" s="42" t="s">
        <v>98</v>
      </c>
      <c r="C3" s="16"/>
      <c r="E3" s="16"/>
      <c r="H3" s="97"/>
      <c r="I3" s="86" t="s">
        <v>125</v>
      </c>
      <c r="J3" s="42" t="str">
        <f t="shared" si="0"/>
        <v>DA02</v>
      </c>
      <c r="K3" s="16" t="s">
        <v>326</v>
      </c>
      <c r="L3" s="11" t="s">
        <v>40</v>
      </c>
      <c r="M3" s="11">
        <v>2</v>
      </c>
      <c r="N3" s="4" t="s">
        <v>327</v>
      </c>
      <c r="O3" s="16"/>
      <c r="P3" s="4" t="s">
        <v>320</v>
      </c>
      <c r="Q3" s="9">
        <f>VLOOKUP($P3,[1]税率!$H:$K,3,0)</f>
        <v>0.13</v>
      </c>
      <c r="R3" s="4" t="str">
        <f>VLOOKUP($P3,[1]税率!$H:$K,4,0)</f>
        <v>销项税</v>
      </c>
      <c r="S3" s="4" t="s">
        <v>328</v>
      </c>
      <c r="T3" s="5">
        <f>VLOOKUP(S3,[1]税率!A:B,2,0)</f>
        <v>5.0000000000000001E-4</v>
      </c>
      <c r="U3" s="4" t="str">
        <f>VLOOKUP(S3,[1]税率!A:C,3,0)</f>
        <v>JG</v>
      </c>
      <c r="X3" s="4" t="s">
        <v>54</v>
      </c>
      <c r="Y3" s="4" t="s">
        <v>54</v>
      </c>
      <c r="Z3" s="4" t="s">
        <v>58</v>
      </c>
      <c r="AA3" s="4" t="s">
        <v>54</v>
      </c>
      <c r="AF3" s="4"/>
      <c r="AI3" s="5"/>
      <c r="AJ3" s="4" t="s">
        <v>323</v>
      </c>
      <c r="AK3" s="4" t="s">
        <v>323</v>
      </c>
      <c r="AL3" s="4" t="s">
        <v>323</v>
      </c>
      <c r="AM3" s="4" t="s">
        <v>323</v>
      </c>
      <c r="AN3" s="4" t="s">
        <v>323</v>
      </c>
      <c r="AP3" s="4" t="s">
        <v>42</v>
      </c>
      <c r="AQ3" s="4" t="s">
        <v>330</v>
      </c>
      <c r="AU3" s="43">
        <f>VLOOKUP(J3,[1]zmm081!$A$1:$D$1801,3,FALSE)</f>
        <v>0</v>
      </c>
      <c r="AV3" s="43">
        <f>VLOOKUP(J3,[1]zmm081!$A$1:$D$1801,4,FALSE)</f>
        <v>0</v>
      </c>
    </row>
    <row r="4" spans="1:52" ht="13.05" customHeight="1" x14ac:dyDescent="0.3">
      <c r="A4" s="16" t="s">
        <v>316</v>
      </c>
      <c r="B4" s="42" t="s">
        <v>98</v>
      </c>
      <c r="C4" s="16"/>
      <c r="E4" s="16"/>
      <c r="H4" s="97"/>
      <c r="I4" s="86" t="s">
        <v>152</v>
      </c>
      <c r="J4" s="42" t="str">
        <f t="shared" si="0"/>
        <v>DA03</v>
      </c>
      <c r="K4" s="16" t="s">
        <v>332</v>
      </c>
      <c r="L4" s="11" t="s">
        <v>40</v>
      </c>
      <c r="M4" s="11">
        <v>2</v>
      </c>
      <c r="N4" s="4" t="s">
        <v>333</v>
      </c>
      <c r="O4" s="16"/>
      <c r="P4" s="4" t="s">
        <v>334</v>
      </c>
      <c r="Q4" s="9">
        <f>VLOOKUP($P4,[1]税率!$H:$K,3,0)</f>
        <v>0.06</v>
      </c>
      <c r="R4" s="4" t="str">
        <f>VLOOKUP($P4,[1]税率!$H:$K,4,0)</f>
        <v>销项税</v>
      </c>
      <c r="S4" s="4" t="s">
        <v>335</v>
      </c>
      <c r="T4" s="5">
        <f>VLOOKUP(S4,[1]税率!A:B,2,0)</f>
        <v>2.9999999999999997E-4</v>
      </c>
      <c r="U4" s="4" t="str">
        <f>VLOOKUP(S4,[1]税率!A:C,3,0)</f>
        <v>JS</v>
      </c>
      <c r="X4" s="4" t="s">
        <v>54</v>
      </c>
      <c r="Y4" s="4" t="s">
        <v>54</v>
      </c>
      <c r="Z4" s="4" t="s">
        <v>54</v>
      </c>
      <c r="AA4" s="4" t="s">
        <v>54</v>
      </c>
      <c r="AF4" s="4"/>
      <c r="AI4" s="5"/>
      <c r="AJ4" s="4" t="s">
        <v>323</v>
      </c>
      <c r="AK4" s="4" t="s">
        <v>323</v>
      </c>
      <c r="AL4" s="4" t="s">
        <v>323</v>
      </c>
      <c r="AM4" s="4" t="s">
        <v>323</v>
      </c>
      <c r="AN4" s="4" t="s">
        <v>323</v>
      </c>
      <c r="AP4" s="4" t="s">
        <v>42</v>
      </c>
      <c r="AQ4" s="4" t="s">
        <v>324</v>
      </c>
      <c r="AU4" s="43">
        <f>VLOOKUP(J4,[1]zmm081!$A$1:$D$1801,3,FALSE)</f>
        <v>0</v>
      </c>
      <c r="AV4" s="43">
        <f>VLOOKUP(J4,[1]zmm081!$A$1:$D$1801,4,FALSE)</f>
        <v>0</v>
      </c>
    </row>
    <row r="5" spans="1:52" ht="13.05" customHeight="1" x14ac:dyDescent="0.3">
      <c r="A5" s="16" t="s">
        <v>316</v>
      </c>
      <c r="B5" s="42" t="s">
        <v>98</v>
      </c>
      <c r="C5" s="16"/>
      <c r="E5" s="16"/>
      <c r="H5" s="97"/>
      <c r="I5" s="86" t="s">
        <v>161</v>
      </c>
      <c r="J5" s="42" t="str">
        <f t="shared" si="0"/>
        <v>DA04</v>
      </c>
      <c r="K5" s="16" t="s">
        <v>338</v>
      </c>
      <c r="L5" s="11" t="s">
        <v>40</v>
      </c>
      <c r="M5" s="11">
        <v>2</v>
      </c>
      <c r="N5" s="4" t="s">
        <v>339</v>
      </c>
      <c r="O5" s="16"/>
      <c r="P5" s="4" t="s">
        <v>320</v>
      </c>
      <c r="Q5" s="9">
        <f>VLOOKUP($P5,[1]税率!$H:$K,3,0)</f>
        <v>0.13</v>
      </c>
      <c r="R5" s="4" t="str">
        <f>VLOOKUP($P5,[1]税率!$H:$K,4,0)</f>
        <v>销项税</v>
      </c>
      <c r="S5" s="4" t="s">
        <v>316</v>
      </c>
      <c r="T5" s="5">
        <f>VLOOKUP(S5,[1]税率!A:B,2,0)</f>
        <v>2.9999999999999997E-4</v>
      </c>
      <c r="U5" s="4" t="str">
        <f>VLOOKUP(S5,[1]税率!A:C,3,0)</f>
        <v>XS</v>
      </c>
      <c r="X5" s="4" t="s">
        <v>54</v>
      </c>
      <c r="Y5" s="4" t="s">
        <v>54</v>
      </c>
      <c r="Z5" s="4" t="s">
        <v>54</v>
      </c>
      <c r="AA5" s="4" t="s">
        <v>54</v>
      </c>
      <c r="AF5" s="4"/>
      <c r="AI5" s="5"/>
      <c r="AJ5" s="4" t="s">
        <v>323</v>
      </c>
      <c r="AK5" s="4" t="s">
        <v>323</v>
      </c>
      <c r="AL5" s="4" t="s">
        <v>323</v>
      </c>
      <c r="AM5" s="4" t="s">
        <v>323</v>
      </c>
      <c r="AN5" s="4" t="s">
        <v>323</v>
      </c>
      <c r="AP5" s="4" t="s">
        <v>42</v>
      </c>
      <c r="AQ5" s="4" t="s">
        <v>324</v>
      </c>
      <c r="AU5" s="43">
        <f>VLOOKUP(J5,[1]zmm081!$A$1:$D$1801,3,FALSE)</f>
        <v>0</v>
      </c>
      <c r="AV5" s="43">
        <f>VLOOKUP(J5,[1]zmm081!$A$1:$D$1801,4,FALSE)</f>
        <v>0</v>
      </c>
    </row>
    <row r="6" spans="1:52" ht="13.05" customHeight="1" x14ac:dyDescent="0.3">
      <c r="A6" s="16" t="s">
        <v>316</v>
      </c>
      <c r="B6" s="42" t="s">
        <v>98</v>
      </c>
      <c r="C6" s="16"/>
      <c r="E6" s="16"/>
      <c r="H6" s="97"/>
      <c r="I6" s="86" t="s">
        <v>26</v>
      </c>
      <c r="J6" s="42" t="str">
        <f t="shared" si="0"/>
        <v>DA05</v>
      </c>
      <c r="K6" s="16" t="s">
        <v>341</v>
      </c>
      <c r="L6" s="11" t="s">
        <v>40</v>
      </c>
      <c r="M6" s="11">
        <v>2</v>
      </c>
      <c r="N6" s="4" t="s">
        <v>342</v>
      </c>
      <c r="O6" s="16"/>
      <c r="P6" s="4" t="s">
        <v>334</v>
      </c>
      <c r="Q6" s="9">
        <f>VLOOKUP($P6,[1]税率!$H:$K,3,0)</f>
        <v>0.06</v>
      </c>
      <c r="R6" s="4" t="str">
        <f>VLOOKUP($P6,[1]税率!$H:$K,4,0)</f>
        <v>销项税</v>
      </c>
      <c r="S6" s="4" t="s">
        <v>316</v>
      </c>
      <c r="T6" s="5">
        <f>VLOOKUP(S6,[1]税率!A:B,2,0)</f>
        <v>2.9999999999999997E-4</v>
      </c>
      <c r="U6" s="4" t="str">
        <f>VLOOKUP(S6,[1]税率!A:C,3,0)</f>
        <v>XS</v>
      </c>
      <c r="X6" s="4" t="s">
        <v>54</v>
      </c>
      <c r="Y6" s="4" t="s">
        <v>54</v>
      </c>
      <c r="Z6" s="4" t="s">
        <v>54</v>
      </c>
      <c r="AA6" s="4" t="s">
        <v>54</v>
      </c>
      <c r="AF6" s="4"/>
      <c r="AI6" s="5"/>
      <c r="AJ6" s="4" t="s">
        <v>323</v>
      </c>
      <c r="AK6" s="4" t="s">
        <v>323</v>
      </c>
      <c r="AL6" s="4" t="s">
        <v>323</v>
      </c>
      <c r="AM6" s="4" t="s">
        <v>323</v>
      </c>
      <c r="AN6" s="4" t="s">
        <v>323</v>
      </c>
      <c r="AP6" s="4" t="s">
        <v>343</v>
      </c>
      <c r="AQ6" s="4" t="s">
        <v>324</v>
      </c>
      <c r="AU6" s="43">
        <f>VLOOKUP(J6,[1]zmm081!$A$1:$D$1801,3,FALSE)</f>
        <v>0</v>
      </c>
      <c r="AV6" s="43">
        <f>VLOOKUP(J6,[1]zmm081!$A$1:$D$1801,4,FALSE)</f>
        <v>0</v>
      </c>
    </row>
    <row r="7" spans="1:52" ht="13.05" customHeight="1" x14ac:dyDescent="0.3">
      <c r="A7" s="16" t="s">
        <v>316</v>
      </c>
      <c r="B7" s="42" t="s">
        <v>98</v>
      </c>
      <c r="C7" s="16"/>
      <c r="E7" s="16"/>
      <c r="H7" s="97"/>
      <c r="I7" s="86" t="s">
        <v>169</v>
      </c>
      <c r="J7" s="42" t="str">
        <f t="shared" si="0"/>
        <v>DA06</v>
      </c>
      <c r="K7" s="16" t="s">
        <v>345</v>
      </c>
      <c r="L7" s="11" t="s">
        <v>40</v>
      </c>
      <c r="M7" s="11">
        <v>2</v>
      </c>
      <c r="N7" s="4" t="s">
        <v>346</v>
      </c>
      <c r="O7" s="16"/>
      <c r="P7" s="4" t="s">
        <v>334</v>
      </c>
      <c r="Q7" s="9">
        <f>VLOOKUP($P7,[1]税率!$H:$K,3,0)</f>
        <v>0.06</v>
      </c>
      <c r="R7" s="4" t="str">
        <f>VLOOKUP($P7,[1]税率!$H:$K,4,0)</f>
        <v>销项税</v>
      </c>
      <c r="S7" s="4" t="s">
        <v>335</v>
      </c>
      <c r="T7" s="5">
        <f>VLOOKUP(S7,[1]税率!A:B,2,0)</f>
        <v>2.9999999999999997E-4</v>
      </c>
      <c r="U7" s="4" t="str">
        <f>VLOOKUP(S7,[1]税率!A:C,3,0)</f>
        <v>JS</v>
      </c>
      <c r="X7" s="4" t="s">
        <v>54</v>
      </c>
      <c r="Y7" s="4" t="s">
        <v>54</v>
      </c>
      <c r="Z7" s="4" t="s">
        <v>54</v>
      </c>
      <c r="AA7" s="4" t="s">
        <v>54</v>
      </c>
      <c r="AF7" s="4"/>
      <c r="AI7" s="5"/>
      <c r="AJ7" s="4" t="s">
        <v>323</v>
      </c>
      <c r="AK7" s="4" t="s">
        <v>323</v>
      </c>
      <c r="AL7" s="4" t="s">
        <v>323</v>
      </c>
      <c r="AM7" s="4" t="s">
        <v>323</v>
      </c>
      <c r="AN7" s="4" t="s">
        <v>323</v>
      </c>
      <c r="AP7" s="4" t="s">
        <v>42</v>
      </c>
      <c r="AQ7" s="4" t="s">
        <v>347</v>
      </c>
      <c r="AU7" s="43">
        <f>VLOOKUP(J7,[1]zmm081!$A$1:$D$1801,3,FALSE)</f>
        <v>0</v>
      </c>
      <c r="AV7" s="43">
        <f>VLOOKUP(J7,[1]zmm081!$A$1:$D$1801,4,FALSE)</f>
        <v>0</v>
      </c>
    </row>
    <row r="8" spans="1:52" ht="13.05" customHeight="1" x14ac:dyDescent="0.3">
      <c r="A8" s="16" t="s">
        <v>316</v>
      </c>
      <c r="B8" s="42" t="s">
        <v>98</v>
      </c>
      <c r="C8" s="16"/>
      <c r="E8" s="16"/>
      <c r="H8" s="97"/>
      <c r="I8" s="86" t="s">
        <v>175</v>
      </c>
      <c r="J8" s="42" t="str">
        <f t="shared" si="0"/>
        <v>DA07</v>
      </c>
      <c r="K8" s="16" t="s">
        <v>349</v>
      </c>
      <c r="L8" s="11" t="s">
        <v>40</v>
      </c>
      <c r="M8" s="11">
        <v>2</v>
      </c>
      <c r="N8" s="4" t="s">
        <v>350</v>
      </c>
      <c r="O8" s="16"/>
      <c r="P8" s="4" t="s">
        <v>334</v>
      </c>
      <c r="Q8" s="9">
        <f>VLOOKUP($P8,[1]税率!$H:$K,3,0)</f>
        <v>0.06</v>
      </c>
      <c r="R8" s="4" t="str">
        <f>VLOOKUP($P8,[1]税率!$H:$K,4,0)</f>
        <v>销项税</v>
      </c>
      <c r="S8" s="4" t="s">
        <v>335</v>
      </c>
      <c r="T8" s="5">
        <f>VLOOKUP(S8,[1]税率!A:B,2,0)</f>
        <v>2.9999999999999997E-4</v>
      </c>
      <c r="U8" s="4" t="str">
        <f>VLOOKUP(S8,[1]税率!A:C,3,0)</f>
        <v>JS</v>
      </c>
      <c r="X8" s="4" t="s">
        <v>54</v>
      </c>
      <c r="Y8" s="4" t="s">
        <v>54</v>
      </c>
      <c r="Z8" s="4" t="s">
        <v>54</v>
      </c>
      <c r="AA8" s="4" t="s">
        <v>54</v>
      </c>
      <c r="AF8" s="4"/>
      <c r="AI8" s="5"/>
      <c r="AJ8" s="4" t="s">
        <v>323</v>
      </c>
      <c r="AK8" s="4" t="s">
        <v>323</v>
      </c>
      <c r="AL8" s="4" t="s">
        <v>323</v>
      </c>
      <c r="AM8" s="4" t="s">
        <v>323</v>
      </c>
      <c r="AN8" s="4" t="s">
        <v>323</v>
      </c>
      <c r="AP8" s="4" t="s">
        <v>42</v>
      </c>
      <c r="AQ8" s="4" t="s">
        <v>347</v>
      </c>
      <c r="AU8" s="43">
        <f>VLOOKUP(J8,[1]zmm081!$A$1:$D$1801,3,FALSE)</f>
        <v>0</v>
      </c>
      <c r="AV8" s="43">
        <f>VLOOKUP(J8,[1]zmm081!$A$1:$D$1801,4,FALSE)</f>
        <v>0</v>
      </c>
    </row>
    <row r="9" spans="1:52" ht="13.05" customHeight="1" x14ac:dyDescent="0.3">
      <c r="A9" s="16" t="s">
        <v>316</v>
      </c>
      <c r="B9" s="42" t="s">
        <v>98</v>
      </c>
      <c r="C9" s="16"/>
      <c r="E9" s="16"/>
      <c r="H9" s="97"/>
      <c r="I9" s="86" t="s">
        <v>181</v>
      </c>
      <c r="J9" s="42" t="str">
        <f t="shared" si="0"/>
        <v>DA08</v>
      </c>
      <c r="K9" s="16" t="s">
        <v>352</v>
      </c>
      <c r="L9" s="11" t="s">
        <v>40</v>
      </c>
      <c r="M9" s="11">
        <v>2</v>
      </c>
      <c r="N9" s="4" t="s">
        <v>353</v>
      </c>
      <c r="O9" s="16"/>
      <c r="P9" s="4" t="s">
        <v>334</v>
      </c>
      <c r="Q9" s="9">
        <f>VLOOKUP($P9,[1]税率!$H:$K,3,0)</f>
        <v>0.06</v>
      </c>
      <c r="R9" s="4" t="str">
        <f>VLOOKUP($P9,[1]税率!$H:$K,4,0)</f>
        <v>销项税</v>
      </c>
      <c r="S9" s="4" t="s">
        <v>335</v>
      </c>
      <c r="T9" s="5">
        <f>VLOOKUP(S9,[1]税率!A:B,2,0)</f>
        <v>2.9999999999999997E-4</v>
      </c>
      <c r="U9" s="4" t="str">
        <f>VLOOKUP(S9,[1]税率!A:C,3,0)</f>
        <v>JS</v>
      </c>
      <c r="X9" s="4" t="s">
        <v>54</v>
      </c>
      <c r="Y9" s="4" t="s">
        <v>54</v>
      </c>
      <c r="Z9" s="4" t="s">
        <v>54</v>
      </c>
      <c r="AA9" s="4" t="s">
        <v>54</v>
      </c>
      <c r="AF9" s="4"/>
      <c r="AI9" s="5"/>
      <c r="AJ9" s="4" t="s">
        <v>323</v>
      </c>
      <c r="AK9" s="4" t="s">
        <v>323</v>
      </c>
      <c r="AL9" s="4" t="s">
        <v>323</v>
      </c>
      <c r="AM9" s="4" t="s">
        <v>323</v>
      </c>
      <c r="AN9" s="4" t="s">
        <v>323</v>
      </c>
      <c r="AP9" s="4" t="s">
        <v>42</v>
      </c>
      <c r="AQ9" s="4" t="s">
        <v>347</v>
      </c>
      <c r="AU9" s="43">
        <f>VLOOKUP(J9,[1]zmm081!$A$1:$D$1801,3,FALSE)</f>
        <v>0</v>
      </c>
      <c r="AV9" s="43">
        <f>VLOOKUP(J9,[1]zmm081!$A$1:$D$1801,4,FALSE)</f>
        <v>0</v>
      </c>
    </row>
    <row r="10" spans="1:52" ht="13.05" customHeight="1" x14ac:dyDescent="0.3">
      <c r="A10" s="16" t="s">
        <v>316</v>
      </c>
      <c r="B10" s="42" t="s">
        <v>98</v>
      </c>
      <c r="C10" s="16"/>
      <c r="E10" s="42"/>
      <c r="H10" s="97"/>
      <c r="I10" s="86" t="s">
        <v>187</v>
      </c>
      <c r="J10" s="42" t="str">
        <f t="shared" si="0"/>
        <v>DA09</v>
      </c>
      <c r="K10" s="16" t="s">
        <v>355</v>
      </c>
      <c r="L10" s="11" t="s">
        <v>40</v>
      </c>
      <c r="M10" s="11">
        <v>2</v>
      </c>
      <c r="N10" s="4" t="s">
        <v>356</v>
      </c>
      <c r="O10" s="16"/>
      <c r="P10" s="4" t="s">
        <v>357</v>
      </c>
      <c r="Q10" s="9">
        <f>VLOOKUP($P10,[1]税率!$H:$K,3,0)</f>
        <v>0.09</v>
      </c>
      <c r="R10" s="4" t="str">
        <f>VLOOKUP($P9,[1]税率!$H:$K,4,0)</f>
        <v>销项税</v>
      </c>
      <c r="S10" s="4" t="s">
        <v>358</v>
      </c>
      <c r="T10" s="5">
        <f>VLOOKUP(S10,[1]税率!A:B,2,0)</f>
        <v>5.0000000000000001E-4</v>
      </c>
      <c r="U10" s="4" t="str">
        <f>VLOOKUP(S10,[1]税率!A:C,3,0)</f>
        <v>CQ</v>
      </c>
      <c r="X10" s="4" t="s">
        <v>54</v>
      </c>
      <c r="Y10" s="4" t="s">
        <v>54</v>
      </c>
      <c r="Z10" s="4" t="s">
        <v>54</v>
      </c>
      <c r="AA10" s="4" t="s">
        <v>54</v>
      </c>
      <c r="AF10" s="4"/>
      <c r="AI10" s="5"/>
      <c r="AJ10" s="4" t="s">
        <v>323</v>
      </c>
      <c r="AK10" s="4" t="s">
        <v>323</v>
      </c>
      <c r="AL10" s="4" t="s">
        <v>323</v>
      </c>
      <c r="AM10" s="4" t="s">
        <v>323</v>
      </c>
      <c r="AN10" s="4" t="s">
        <v>323</v>
      </c>
      <c r="AP10" s="4" t="s">
        <v>42</v>
      </c>
      <c r="AQ10" s="4" t="s">
        <v>360</v>
      </c>
      <c r="AU10" s="43">
        <f>VLOOKUP(J10,[1]zmm081!$A$1:$D$1801,3,FALSE)</f>
        <v>0</v>
      </c>
      <c r="AV10" s="43">
        <f>VLOOKUP(J10,[1]zmm081!$A$1:$D$1801,4,FALSE)</f>
        <v>0</v>
      </c>
    </row>
    <row r="11" spans="1:52" ht="13.05" customHeight="1" x14ac:dyDescent="0.3">
      <c r="A11" s="16" t="s">
        <v>316</v>
      </c>
      <c r="B11" s="42" t="s">
        <v>98</v>
      </c>
      <c r="C11" s="16"/>
      <c r="E11" s="42"/>
      <c r="H11" s="97"/>
      <c r="I11" s="86" t="s">
        <v>361</v>
      </c>
      <c r="J11" s="42" t="str">
        <f t="shared" si="0"/>
        <v>DA10</v>
      </c>
      <c r="K11" s="16" t="s">
        <v>363</v>
      </c>
      <c r="L11" s="11" t="s">
        <v>40</v>
      </c>
      <c r="M11" s="11">
        <v>2</v>
      </c>
      <c r="N11" s="4" t="s">
        <v>364</v>
      </c>
      <c r="O11" s="16"/>
      <c r="P11" s="4" t="s">
        <v>357</v>
      </c>
      <c r="Q11" s="9">
        <f>VLOOKUP($P11,[1]税率!$H:$K,3,0)</f>
        <v>0.09</v>
      </c>
      <c r="R11" s="4" t="str">
        <f>VLOOKUP($P11,[1]税率!$H:$K,4,0)</f>
        <v>销项税</v>
      </c>
      <c r="S11" s="4" t="s">
        <v>365</v>
      </c>
      <c r="T11" s="5">
        <f>VLOOKUP(S11,[1]税率!A:B,2,0)</f>
        <v>1E-3</v>
      </c>
      <c r="U11" s="4" t="str">
        <f>VLOOKUP(S11,[1]税率!A:C,3,0)</f>
        <v>ZL</v>
      </c>
      <c r="X11" s="4" t="s">
        <v>54</v>
      </c>
      <c r="Y11" s="4" t="s">
        <v>54</v>
      </c>
      <c r="Z11" s="4" t="s">
        <v>58</v>
      </c>
      <c r="AA11" s="4" t="s">
        <v>54</v>
      </c>
      <c r="AF11" s="4"/>
      <c r="AI11" s="5"/>
      <c r="AJ11" s="4" t="s">
        <v>323</v>
      </c>
      <c r="AK11" s="4" t="s">
        <v>323</v>
      </c>
      <c r="AL11" s="4" t="s">
        <v>323</v>
      </c>
      <c r="AM11" s="4" t="s">
        <v>323</v>
      </c>
      <c r="AN11" s="4" t="s">
        <v>323</v>
      </c>
      <c r="AP11" s="4" t="s">
        <v>42</v>
      </c>
      <c r="AQ11" s="4" t="s">
        <v>360</v>
      </c>
      <c r="AU11" s="43">
        <f>VLOOKUP(J11,[1]zmm081!$A$1:$D$1801,3,FALSE)</f>
        <v>0</v>
      </c>
      <c r="AV11" s="43">
        <f>VLOOKUP(J11,[1]zmm081!$A$1:$D$1801,4,FALSE)</f>
        <v>0</v>
      </c>
    </row>
    <row r="12" spans="1:52" ht="13.05" customHeight="1" x14ac:dyDescent="0.3">
      <c r="A12" s="16" t="s">
        <v>316</v>
      </c>
      <c r="B12" s="42" t="s">
        <v>98</v>
      </c>
      <c r="C12" s="16"/>
      <c r="E12" s="42"/>
      <c r="H12" s="97"/>
      <c r="I12" s="86" t="s">
        <v>197</v>
      </c>
      <c r="J12" s="42" t="str">
        <f t="shared" si="0"/>
        <v>DA11</v>
      </c>
      <c r="K12" s="16" t="s">
        <v>368</v>
      </c>
      <c r="L12" s="11" t="s">
        <v>40</v>
      </c>
      <c r="M12" s="11">
        <v>2</v>
      </c>
      <c r="N12" s="4" t="s">
        <v>369</v>
      </c>
      <c r="O12" s="16"/>
      <c r="S12" s="4" t="s">
        <v>370</v>
      </c>
      <c r="T12" s="5">
        <f>VLOOKUP(S12,[1]税率!A:B,2,0)</f>
        <v>0</v>
      </c>
      <c r="U12" s="4" t="str">
        <f>VLOOKUP(S12,[1]税率!A:C,3,0)</f>
        <v>FW</v>
      </c>
      <c r="AF12" s="4"/>
      <c r="AI12" s="5"/>
      <c r="AJ12" s="4" t="s">
        <v>323</v>
      </c>
      <c r="AK12" s="4" t="s">
        <v>323</v>
      </c>
      <c r="AL12" s="4" t="s">
        <v>323</v>
      </c>
      <c r="AM12" s="4" t="s">
        <v>323</v>
      </c>
      <c r="AN12" s="4" t="s">
        <v>323</v>
      </c>
      <c r="AQ12" s="4" t="s">
        <v>324</v>
      </c>
      <c r="AU12" s="43">
        <f>VLOOKUP(J12,[1]zmm081!$A$1:$D$1801,3,FALSE)</f>
        <v>0</v>
      </c>
      <c r="AV12" s="43">
        <f>VLOOKUP(J12,[1]zmm081!$A$1:$D$1801,4,FALSE)</f>
        <v>0</v>
      </c>
    </row>
    <row r="13" spans="1:52" ht="13.05" customHeight="1" x14ac:dyDescent="0.3">
      <c r="A13" s="16" t="s">
        <v>316</v>
      </c>
      <c r="B13" s="42" t="s">
        <v>98</v>
      </c>
      <c r="C13" s="16"/>
      <c r="E13" s="42"/>
      <c r="H13" s="97"/>
      <c r="I13" s="86" t="s">
        <v>203</v>
      </c>
      <c r="J13" s="42" t="str">
        <f t="shared" si="0"/>
        <v>DA12</v>
      </c>
      <c r="K13" s="16" t="s">
        <v>373</v>
      </c>
      <c r="L13" s="11" t="s">
        <v>40</v>
      </c>
      <c r="M13" s="11">
        <v>2</v>
      </c>
      <c r="N13" s="4" t="s">
        <v>374</v>
      </c>
      <c r="O13" s="16"/>
      <c r="P13" s="4" t="s">
        <v>334</v>
      </c>
      <c r="Q13" s="9">
        <f>VLOOKUP($P13,[1]税率!$H:$K,3,0)</f>
        <v>0.06</v>
      </c>
      <c r="R13" s="4" t="str">
        <f>VLOOKUP($P13,[1]税率!$H:$K,4,0)</f>
        <v>销项税</v>
      </c>
      <c r="S13" s="4" t="s">
        <v>370</v>
      </c>
      <c r="T13" s="5">
        <f>VLOOKUP(S13,[1]税率!A:B,2,0)</f>
        <v>0</v>
      </c>
      <c r="U13" s="4" t="str">
        <f>VLOOKUP(S13,[1]税率!A:C,3,0)</f>
        <v>FW</v>
      </c>
      <c r="AF13" s="4"/>
      <c r="AI13" s="5"/>
      <c r="AQ13" s="4" t="s">
        <v>360</v>
      </c>
      <c r="AR13" s="4" t="s">
        <v>375</v>
      </c>
      <c r="AS13" s="4" t="s">
        <v>376</v>
      </c>
      <c r="AU13" s="43">
        <f>VLOOKUP(J13,[1]zmm081!$A$1:$D$1801,3,FALSE)</f>
        <v>0</v>
      </c>
      <c r="AV13" s="43">
        <f>VLOOKUP(J13,[1]zmm081!$A$1:$D$1801,4,FALSE)</f>
        <v>0</v>
      </c>
    </row>
    <row r="14" spans="1:52" ht="13.05" customHeight="1" x14ac:dyDescent="0.3">
      <c r="A14" s="16" t="s">
        <v>316</v>
      </c>
      <c r="B14" s="42" t="s">
        <v>98</v>
      </c>
      <c r="C14" s="16"/>
      <c r="E14" s="42"/>
      <c r="H14" s="97"/>
      <c r="I14" s="86" t="s">
        <v>211</v>
      </c>
      <c r="J14" s="42" t="str">
        <f t="shared" si="0"/>
        <v>DA13</v>
      </c>
      <c r="K14" s="16" t="s">
        <v>378</v>
      </c>
      <c r="L14" s="11" t="s">
        <v>40</v>
      </c>
      <c r="M14" s="11">
        <v>2</v>
      </c>
      <c r="N14" s="4" t="s">
        <v>379</v>
      </c>
      <c r="O14" s="16"/>
      <c r="P14" s="4" t="s">
        <v>320</v>
      </c>
      <c r="Q14" s="9">
        <f>VLOOKUP($P14,[1]税率!$H:$K,3,0)</f>
        <v>0.13</v>
      </c>
      <c r="R14" s="4" t="str">
        <f>VLOOKUP($P14,[1]税率!$H:$K,4,0)</f>
        <v>销项税</v>
      </c>
      <c r="S14" s="4" t="s">
        <v>365</v>
      </c>
      <c r="T14" s="5">
        <f>VLOOKUP(S14,[1]税率!A:B,2,0)</f>
        <v>1E-3</v>
      </c>
      <c r="U14" s="4" t="str">
        <f>VLOOKUP(S14,[1]税率!A:C,3,0)</f>
        <v>ZL</v>
      </c>
      <c r="X14" s="4" t="s">
        <v>54</v>
      </c>
      <c r="Y14" s="4" t="s">
        <v>54</v>
      </c>
      <c r="Z14" s="4" t="s">
        <v>54</v>
      </c>
      <c r="AA14" s="4" t="s">
        <v>54</v>
      </c>
      <c r="AF14" s="4"/>
      <c r="AI14" s="5"/>
      <c r="AJ14" s="4" t="s">
        <v>323</v>
      </c>
      <c r="AK14" s="4" t="s">
        <v>323</v>
      </c>
      <c r="AL14" s="4" t="s">
        <v>323</v>
      </c>
      <c r="AM14" s="4" t="s">
        <v>323</v>
      </c>
      <c r="AN14" s="4" t="s">
        <v>323</v>
      </c>
      <c r="AQ14" s="4" t="s">
        <v>324</v>
      </c>
      <c r="AU14" s="43">
        <f>VLOOKUP(J14,[1]zmm081!$A$1:$D$1801,3,FALSE)</f>
        <v>0</v>
      </c>
      <c r="AV14" s="43">
        <f>VLOOKUP(J14,[1]zmm081!$A$1:$D$1801,4,FALSE)</f>
        <v>0</v>
      </c>
    </row>
    <row r="15" spans="1:52" ht="13.05" customHeight="1" x14ac:dyDescent="0.3">
      <c r="A15" s="4" t="s">
        <v>316</v>
      </c>
      <c r="B15" s="16" t="s">
        <v>98</v>
      </c>
      <c r="I15" s="86" t="s">
        <v>221</v>
      </c>
      <c r="J15" s="42" t="str">
        <f t="shared" si="0"/>
        <v>DA14</v>
      </c>
      <c r="K15" s="4" t="s">
        <v>381</v>
      </c>
      <c r="L15" s="11" t="s">
        <v>40</v>
      </c>
      <c r="M15" s="11">
        <v>2</v>
      </c>
      <c r="N15" s="4" t="s">
        <v>382</v>
      </c>
      <c r="P15" s="4" t="s">
        <v>320</v>
      </c>
      <c r="Q15" s="9">
        <f>VLOOKUP($P15,[1]税率!$H:$K,3,0)</f>
        <v>0.13</v>
      </c>
      <c r="R15" s="4" t="str">
        <f>VLOOKUP($P15,[1]税率!$H:$K,4,0)</f>
        <v>销项税</v>
      </c>
      <c r="S15" s="16" t="s">
        <v>328</v>
      </c>
      <c r="T15" s="5">
        <f>VLOOKUP(S15,[1]税率!A:B,2,0)</f>
        <v>5.0000000000000001E-4</v>
      </c>
      <c r="U15" s="4" t="str">
        <f>VLOOKUP(S15,[1]税率!A:C,3,0)</f>
        <v>JG</v>
      </c>
      <c r="X15" s="4" t="s">
        <v>58</v>
      </c>
      <c r="Y15" s="4" t="s">
        <v>58</v>
      </c>
      <c r="Z15" s="4" t="s">
        <v>54</v>
      </c>
      <c r="AA15" s="4" t="s">
        <v>58</v>
      </c>
      <c r="AF15" s="4"/>
      <c r="AJ15" s="4" t="s">
        <v>323</v>
      </c>
      <c r="AK15" s="4" t="s">
        <v>323</v>
      </c>
      <c r="AL15" s="4" t="s">
        <v>323</v>
      </c>
      <c r="AM15" s="4" t="s">
        <v>323</v>
      </c>
      <c r="AN15" s="4" t="s">
        <v>323</v>
      </c>
      <c r="AP15" s="4" t="s">
        <v>42</v>
      </c>
      <c r="AQ15" s="4" t="s">
        <v>324</v>
      </c>
      <c r="AU15" s="43">
        <f>VLOOKUP(J15,[1]zmm081!$A$1:$D$1801,3,FALSE)</f>
        <v>0</v>
      </c>
      <c r="AV15" s="43">
        <f>VLOOKUP(J15,[1]zmm081!$A$1:$D$1801,4,FALSE)</f>
        <v>0</v>
      </c>
    </row>
    <row r="16" spans="1:52" ht="13.05" customHeight="1" x14ac:dyDescent="0.3">
      <c r="A16" s="4" t="s">
        <v>316</v>
      </c>
      <c r="B16" s="16" t="s">
        <v>98</v>
      </c>
      <c r="I16" s="86" t="s">
        <v>383</v>
      </c>
      <c r="J16" s="42" t="str">
        <f t="shared" si="0"/>
        <v>DA15</v>
      </c>
      <c r="K16" s="4" t="s">
        <v>385</v>
      </c>
      <c r="L16" s="11" t="s">
        <v>40</v>
      </c>
      <c r="M16" s="11">
        <v>2</v>
      </c>
      <c r="N16" s="4" t="s">
        <v>386</v>
      </c>
      <c r="P16" s="4" t="s">
        <v>320</v>
      </c>
      <c r="Q16" s="9">
        <f>VLOOKUP($P16,[1]税率!$H:$K,3,0)</f>
        <v>0.13</v>
      </c>
      <c r="R16" s="4" t="str">
        <f>VLOOKUP($P16,[1]税率!$H:$K,4,0)</f>
        <v>销项税</v>
      </c>
      <c r="S16" s="16" t="s">
        <v>316</v>
      </c>
      <c r="T16" s="5">
        <f>VLOOKUP(S16,[1]税率!A:B,2,0)</f>
        <v>2.9999999999999997E-4</v>
      </c>
      <c r="U16" s="4" t="str">
        <f>VLOOKUP(S16,[1]税率!A:C,3,0)</f>
        <v>XS</v>
      </c>
      <c r="X16" s="4" t="s">
        <v>54</v>
      </c>
      <c r="Y16" s="4" t="s">
        <v>54</v>
      </c>
      <c r="Z16" s="4" t="s">
        <v>54</v>
      </c>
      <c r="AA16" s="4" t="s">
        <v>54</v>
      </c>
      <c r="AF16" s="4"/>
      <c r="AJ16" s="4" t="s">
        <v>323</v>
      </c>
      <c r="AK16" s="4" t="s">
        <v>323</v>
      </c>
      <c r="AL16" s="4" t="s">
        <v>323</v>
      </c>
      <c r="AM16" s="4" t="s">
        <v>323</v>
      </c>
      <c r="AN16" s="4" t="s">
        <v>323</v>
      </c>
      <c r="AP16" s="4" t="s">
        <v>42</v>
      </c>
      <c r="AQ16" s="4" t="s">
        <v>324</v>
      </c>
      <c r="AR16" s="4" t="s">
        <v>387</v>
      </c>
      <c r="AS16" s="4" t="s">
        <v>388</v>
      </c>
      <c r="AU16" s="43">
        <f>VLOOKUP(J16,[1]zmm081!$A$1:$D$1801,3,FALSE)</f>
        <v>0</v>
      </c>
      <c r="AV16" s="43">
        <f>VLOOKUP(J16,[1]zmm081!$A$1:$D$1801,4,FALSE)</f>
        <v>0</v>
      </c>
    </row>
    <row r="17" spans="1:52" ht="13.05" customHeight="1" x14ac:dyDescent="0.3">
      <c r="A17" s="4" t="s">
        <v>316</v>
      </c>
      <c r="B17" s="16" t="s">
        <v>98</v>
      </c>
      <c r="I17" s="86" t="s">
        <v>389</v>
      </c>
      <c r="J17" s="42" t="str">
        <f t="shared" si="0"/>
        <v>DA16</v>
      </c>
      <c r="K17" s="4" t="s">
        <v>391</v>
      </c>
      <c r="L17" s="11" t="s">
        <v>40</v>
      </c>
      <c r="M17" s="11">
        <v>2</v>
      </c>
      <c r="N17" s="4" t="s">
        <v>392</v>
      </c>
      <c r="P17" s="4" t="s">
        <v>334</v>
      </c>
      <c r="Q17" s="9">
        <f>VLOOKUP($P17,[1]税率!$H:$K,3,0)</f>
        <v>0.06</v>
      </c>
      <c r="R17" s="4" t="str">
        <f>VLOOKUP($P17,[1]税率!$H:$K,4,0)</f>
        <v>销项税</v>
      </c>
      <c r="S17" s="99" t="s">
        <v>335</v>
      </c>
      <c r="T17" s="5">
        <f>VLOOKUP(S17,[1]税率!A:B,2,0)</f>
        <v>2.9999999999999997E-4</v>
      </c>
      <c r="U17" s="4" t="str">
        <f>VLOOKUP(S17,[1]税率!A:C,3,0)</f>
        <v>JS</v>
      </c>
      <c r="X17" s="4" t="s">
        <v>54</v>
      </c>
      <c r="Y17" s="4" t="s">
        <v>54</v>
      </c>
      <c r="Z17" s="4" t="s">
        <v>54</v>
      </c>
      <c r="AA17" s="4" t="s">
        <v>54</v>
      </c>
      <c r="AF17" s="4"/>
      <c r="AI17" s="5"/>
      <c r="AJ17" s="4" t="s">
        <v>323</v>
      </c>
      <c r="AK17" s="4" t="s">
        <v>231</v>
      </c>
      <c r="AL17" s="4" t="s">
        <v>323</v>
      </c>
      <c r="AM17" s="4" t="s">
        <v>323</v>
      </c>
      <c r="AN17" s="4" t="s">
        <v>323</v>
      </c>
      <c r="AP17" s="9" t="s">
        <v>393</v>
      </c>
      <c r="AQ17" s="4" t="s">
        <v>324</v>
      </c>
      <c r="AR17" s="4" t="s">
        <v>394</v>
      </c>
      <c r="AS17" s="4" t="s">
        <v>395</v>
      </c>
      <c r="AT17" s="100" t="s">
        <v>396</v>
      </c>
      <c r="AU17" s="43">
        <f>VLOOKUP(J17,[1]zmm081!$A$1:$D$1801,3,FALSE)</f>
        <v>0</v>
      </c>
      <c r="AV17" s="43">
        <f>VLOOKUP(J17,[1]zmm081!$A$1:$D$1801,4,FALSE)</f>
        <v>0</v>
      </c>
    </row>
    <row r="18" spans="1:52" ht="13.05" customHeight="1" x14ac:dyDescent="0.3">
      <c r="A18" s="16" t="s">
        <v>397</v>
      </c>
      <c r="B18" s="16" t="s">
        <v>106</v>
      </c>
      <c r="E18" s="16" t="s">
        <v>398</v>
      </c>
      <c r="F18" s="86" t="s">
        <v>32</v>
      </c>
      <c r="J18" s="42" t="str">
        <f t="shared" si="0"/>
        <v>DB01</v>
      </c>
      <c r="K18" s="4" t="s">
        <v>400</v>
      </c>
      <c r="L18" s="92" t="s">
        <v>40</v>
      </c>
      <c r="M18" s="11">
        <v>2</v>
      </c>
      <c r="N18" s="4" t="s">
        <v>401</v>
      </c>
      <c r="O18" s="16">
        <f t="shared" ref="O18:O56" si="1">D18</f>
        <v>0</v>
      </c>
      <c r="P18" s="4" t="s">
        <v>402</v>
      </c>
      <c r="Q18" s="9">
        <f>VLOOKUP($P18,[1]税率!$H:$K,3,0)</f>
        <v>0.13</v>
      </c>
      <c r="R18" s="4" t="str">
        <f>VLOOKUP($P18,[1]税率!$H:$K,4,0)</f>
        <v>货物、加工修理修配劳务（进）</v>
      </c>
      <c r="S18" s="4" t="s">
        <v>404</v>
      </c>
      <c r="T18" s="5">
        <f>VLOOKUP(S18,[1]税率!A:B,2,0)</f>
        <v>2.9999999999999997E-4</v>
      </c>
      <c r="U18" s="4" t="str">
        <f>VLOOKUP(S18,[1]税率!A:C,3,0)</f>
        <v>CG</v>
      </c>
      <c r="X18" s="4" t="s">
        <v>54</v>
      </c>
      <c r="Y18" s="4" t="s">
        <v>54</v>
      </c>
      <c r="Z18" s="4" t="s">
        <v>54</v>
      </c>
      <c r="AA18" s="4" t="s">
        <v>54</v>
      </c>
      <c r="AF18" s="4"/>
      <c r="AI18" s="5"/>
      <c r="AJ18" s="4" t="s">
        <v>406</v>
      </c>
      <c r="AK18" s="4" t="s">
        <v>231</v>
      </c>
      <c r="AL18" s="4" t="s">
        <v>407</v>
      </c>
      <c r="AN18" s="4" t="s">
        <v>323</v>
      </c>
      <c r="AP18" s="9" t="s">
        <v>42</v>
      </c>
      <c r="AQ18" s="4" t="s">
        <v>324</v>
      </c>
      <c r="AU18" s="43">
        <f>VLOOKUP(J18,[1]zmm081!$A$1:$D$1801,3,FALSE)</f>
        <v>0</v>
      </c>
      <c r="AV18" s="43">
        <f>VLOOKUP(J18,[1]zmm081!$A$1:$D$1801,4,FALSE)</f>
        <v>0</v>
      </c>
    </row>
    <row r="19" spans="1:52" ht="13.05" customHeight="1" x14ac:dyDescent="0.3">
      <c r="A19" s="16" t="s">
        <v>397</v>
      </c>
      <c r="B19" s="16" t="s">
        <v>106</v>
      </c>
      <c r="E19" s="16" t="s">
        <v>408</v>
      </c>
      <c r="F19" s="86" t="s">
        <v>125</v>
      </c>
      <c r="J19" s="42" t="str">
        <f t="shared" si="0"/>
        <v>DB02</v>
      </c>
      <c r="K19" s="4" t="s">
        <v>410</v>
      </c>
      <c r="L19" s="11" t="s">
        <v>40</v>
      </c>
      <c r="M19" s="11">
        <v>2</v>
      </c>
      <c r="N19" s="4" t="s">
        <v>411</v>
      </c>
      <c r="O19" s="16">
        <f t="shared" si="1"/>
        <v>0</v>
      </c>
      <c r="P19" s="4" t="s">
        <v>402</v>
      </c>
      <c r="Q19" s="9">
        <f>VLOOKUP($P19,[1]税率!$H:$K,3,0)</f>
        <v>0.13</v>
      </c>
      <c r="R19" s="4" t="str">
        <f>VLOOKUP($P19,[1]税率!$H:$K,4,0)</f>
        <v>货物、加工修理修配劳务（进）</v>
      </c>
      <c r="S19" s="4" t="s">
        <v>404</v>
      </c>
      <c r="T19" s="5">
        <f>VLOOKUP(S19,[1]税率!A:B,2,0)</f>
        <v>2.9999999999999997E-4</v>
      </c>
      <c r="U19" s="4" t="str">
        <f>VLOOKUP(S19,[1]税率!A:C,3,0)</f>
        <v>CG</v>
      </c>
      <c r="X19" s="4" t="s">
        <v>54</v>
      </c>
      <c r="Y19" s="4" t="s">
        <v>54</v>
      </c>
      <c r="Z19" s="4" t="s">
        <v>54</v>
      </c>
      <c r="AA19" s="4" t="s">
        <v>54</v>
      </c>
      <c r="AF19" s="4"/>
      <c r="AI19" s="5"/>
      <c r="AJ19" s="4" t="s">
        <v>406</v>
      </c>
      <c r="AK19" s="4" t="s">
        <v>231</v>
      </c>
      <c r="AL19" s="4" t="s">
        <v>407</v>
      </c>
      <c r="AN19" s="4" t="s">
        <v>323</v>
      </c>
      <c r="AP19" s="9" t="s">
        <v>42</v>
      </c>
      <c r="AQ19" s="4" t="s">
        <v>412</v>
      </c>
      <c r="AU19" s="43">
        <f>VLOOKUP(J19,[1]zmm081!$A$1:$D$1801,3,FALSE)</f>
        <v>0</v>
      </c>
      <c r="AV19" s="43">
        <f>VLOOKUP(J19,[1]zmm081!$A$1:$D$1801,4,FALSE)</f>
        <v>0</v>
      </c>
    </row>
    <row r="20" spans="1:52" ht="13.05" customHeight="1" x14ac:dyDescent="0.3">
      <c r="A20" s="16" t="s">
        <v>397</v>
      </c>
      <c r="B20" s="16" t="s">
        <v>106</v>
      </c>
      <c r="E20" s="16" t="s">
        <v>413</v>
      </c>
      <c r="F20" s="86" t="s">
        <v>152</v>
      </c>
      <c r="J20" s="42" t="str">
        <f t="shared" si="0"/>
        <v>DB03</v>
      </c>
      <c r="K20" s="16" t="s">
        <v>413</v>
      </c>
      <c r="L20" s="11" t="s">
        <v>40</v>
      </c>
      <c r="M20" s="11">
        <v>2</v>
      </c>
      <c r="N20" s="4" t="s">
        <v>415</v>
      </c>
      <c r="O20" s="16">
        <f t="shared" si="1"/>
        <v>0</v>
      </c>
      <c r="P20" s="4" t="s">
        <v>402</v>
      </c>
      <c r="Q20" s="9">
        <f>VLOOKUP($P20,[1]税率!$H:$K,3,0)</f>
        <v>0.13</v>
      </c>
      <c r="R20" s="4" t="str">
        <f>VLOOKUP($P20,[1]税率!$H:$K,4,0)</f>
        <v>货物、加工修理修配劳务（进）</v>
      </c>
      <c r="S20" s="4" t="s">
        <v>404</v>
      </c>
      <c r="T20" s="5">
        <f>VLOOKUP(S20,[1]税率!A:B,2,0)</f>
        <v>2.9999999999999997E-4</v>
      </c>
      <c r="U20" s="4" t="str">
        <f>VLOOKUP(S20,[1]税率!A:C,3,0)</f>
        <v>CG</v>
      </c>
      <c r="X20" s="4" t="s">
        <v>58</v>
      </c>
      <c r="Y20" s="4" t="s">
        <v>58</v>
      </c>
      <c r="Z20" s="4" t="s">
        <v>54</v>
      </c>
      <c r="AA20" s="4" t="s">
        <v>54</v>
      </c>
      <c r="AF20" s="4"/>
      <c r="AI20" s="5"/>
      <c r="AJ20" s="4" t="s">
        <v>406</v>
      </c>
      <c r="AK20" s="4" t="s">
        <v>231</v>
      </c>
      <c r="AL20" s="4" t="s">
        <v>407</v>
      </c>
      <c r="AN20" s="4" t="s">
        <v>323</v>
      </c>
      <c r="AP20" s="9" t="s">
        <v>42</v>
      </c>
      <c r="AQ20" s="4" t="s">
        <v>324</v>
      </c>
      <c r="AU20" s="43">
        <f>VLOOKUP(J20,[1]zmm081!$A$1:$D$1801,3,FALSE)</f>
        <v>0</v>
      </c>
      <c r="AV20" s="43">
        <f>VLOOKUP(J20,[1]zmm081!$A$1:$D$1801,4,FALSE)</f>
        <v>0</v>
      </c>
    </row>
    <row r="21" spans="1:52" ht="13.05" customHeight="1" x14ac:dyDescent="0.3">
      <c r="A21" s="16" t="s">
        <v>397</v>
      </c>
      <c r="B21" s="16" t="s">
        <v>106</v>
      </c>
      <c r="E21" s="16" t="s">
        <v>416</v>
      </c>
      <c r="F21" s="86" t="s">
        <v>161</v>
      </c>
      <c r="J21" s="42" t="s">
        <v>417</v>
      </c>
      <c r="K21" s="16" t="s">
        <v>418</v>
      </c>
      <c r="L21" s="11" t="s">
        <v>40</v>
      </c>
      <c r="M21" s="11">
        <v>2</v>
      </c>
      <c r="O21" s="16">
        <f t="shared" si="1"/>
        <v>0</v>
      </c>
      <c r="P21" s="4" t="s">
        <v>402</v>
      </c>
      <c r="Q21" s="9">
        <f>VLOOKUP($P21,[1]税率!$H:$K,3,0)</f>
        <v>0.13</v>
      </c>
      <c r="R21" s="4" t="str">
        <f>VLOOKUP($P21,[1]税率!$H:$K,4,0)</f>
        <v>货物、加工修理修配劳务（进）</v>
      </c>
      <c r="S21" s="4" t="s">
        <v>404</v>
      </c>
      <c r="T21" s="5">
        <f>VLOOKUP(S21,[1]税率!A:B,2,0)</f>
        <v>2.9999999999999997E-4</v>
      </c>
      <c r="U21" s="4" t="str">
        <f>VLOOKUP(S21,[1]税率!A:C,3,0)</f>
        <v>CG</v>
      </c>
      <c r="AB21" s="9"/>
      <c r="AC21" s="9"/>
      <c r="AF21" s="86"/>
      <c r="AI21" s="5"/>
      <c r="AQ21" s="4" t="s">
        <v>324</v>
      </c>
      <c r="AU21" s="43">
        <f>VLOOKUP(J21,[1]zmm081!$A$1:$D$1801,3,FALSE)</f>
        <v>0</v>
      </c>
      <c r="AV21" s="43">
        <f>VLOOKUP(J21,[1]zmm081!$A$1:$D$1801,4,FALSE)</f>
        <v>0</v>
      </c>
    </row>
    <row r="22" spans="1:52" ht="13.05" customHeight="1" x14ac:dyDescent="0.3">
      <c r="A22" s="16" t="s">
        <v>397</v>
      </c>
      <c r="B22" s="16" t="s">
        <v>106</v>
      </c>
      <c r="C22" s="4" t="s">
        <v>419</v>
      </c>
      <c r="D22" s="86" t="s">
        <v>101</v>
      </c>
      <c r="E22" s="16" t="s">
        <v>408</v>
      </c>
      <c r="F22" s="86" t="s">
        <v>32</v>
      </c>
      <c r="H22" s="98" t="s">
        <v>420</v>
      </c>
      <c r="I22" s="86" t="s">
        <v>32</v>
      </c>
      <c r="J22" s="42" t="str">
        <f t="shared" ref="J22:J85" si="2">B22&amp;D22&amp;F22&amp;H22&amp;I22</f>
        <v>DBA01001</v>
      </c>
      <c r="K22" s="16" t="s">
        <v>422</v>
      </c>
      <c r="L22" s="11" t="s">
        <v>40</v>
      </c>
      <c r="M22" s="11">
        <v>1</v>
      </c>
      <c r="N22" s="9" t="s">
        <v>423</v>
      </c>
      <c r="O22" s="16" t="str">
        <f t="shared" si="1"/>
        <v>A</v>
      </c>
      <c r="P22" s="4" t="s">
        <v>402</v>
      </c>
      <c r="Q22" s="9">
        <f>VLOOKUP($P22,[1]税率!$H:$K,3,0)</f>
        <v>0.13</v>
      </c>
      <c r="R22" s="4" t="str">
        <f>VLOOKUP($P22,[1]税率!$H:$K,4,0)</f>
        <v>货物、加工修理修配劳务（进）</v>
      </c>
      <c r="S22" s="4" t="s">
        <v>404</v>
      </c>
      <c r="T22" s="5">
        <f>VLOOKUP(S22,[1]税率!A:B,2,0)</f>
        <v>2.9999999999999997E-4</v>
      </c>
      <c r="U22" s="4" t="str">
        <f>VLOOKUP(S22,[1]税率!A:C,3,0)</f>
        <v>CG</v>
      </c>
      <c r="V22" s="4" t="s">
        <v>424</v>
      </c>
      <c r="W22" s="4" t="s">
        <v>425</v>
      </c>
      <c r="X22" s="4" t="s">
        <v>54</v>
      </c>
      <c r="Y22" s="4" t="s">
        <v>54</v>
      </c>
      <c r="Z22" s="4" t="s">
        <v>54</v>
      </c>
      <c r="AA22" s="4" t="s">
        <v>54</v>
      </c>
      <c r="AB22" s="9"/>
      <c r="AC22" s="9"/>
      <c r="AF22" s="86"/>
      <c r="AI22" s="5"/>
      <c r="AJ22" s="4" t="s">
        <v>426</v>
      </c>
      <c r="AK22" s="4" t="s">
        <v>231</v>
      </c>
      <c r="AL22" s="4" t="s">
        <v>407</v>
      </c>
      <c r="AN22" s="4" t="s">
        <v>253</v>
      </c>
      <c r="AP22" s="4" t="s">
        <v>42</v>
      </c>
      <c r="AQ22" s="4" t="s">
        <v>360</v>
      </c>
      <c r="AU22" s="43">
        <f>VLOOKUP(J22,[1]zmm081!$A$1:$D$1801,3,FALSE)</f>
        <v>5101011000</v>
      </c>
      <c r="AV22" s="43" t="str">
        <f>VLOOKUP(J22,[1]zmm081!$A$1:$D$1801,4,FALSE)</f>
        <v>费用-办公费</v>
      </c>
      <c r="AZ22" s="43">
        <f t="shared" ref="AZ22:AZ85" si="3">V22-AU22</f>
        <v>0</v>
      </c>
    </row>
    <row r="23" spans="1:52" ht="13.05" customHeight="1" x14ac:dyDescent="0.3">
      <c r="A23" s="16" t="s">
        <v>397</v>
      </c>
      <c r="B23" s="16" t="s">
        <v>106</v>
      </c>
      <c r="C23" s="4" t="s">
        <v>419</v>
      </c>
      <c r="D23" s="86" t="s">
        <v>101</v>
      </c>
      <c r="E23" s="16" t="s">
        <v>408</v>
      </c>
      <c r="F23" s="86" t="s">
        <v>32</v>
      </c>
      <c r="H23" s="98" t="s">
        <v>420</v>
      </c>
      <c r="I23" s="86" t="s">
        <v>125</v>
      </c>
      <c r="J23" s="42" t="str">
        <f t="shared" si="2"/>
        <v>DBA01002</v>
      </c>
      <c r="K23" s="16" t="s">
        <v>428</v>
      </c>
      <c r="L23" s="92" t="s">
        <v>40</v>
      </c>
      <c r="M23" s="11">
        <v>1</v>
      </c>
      <c r="N23" s="9" t="s">
        <v>429</v>
      </c>
      <c r="O23" s="16" t="str">
        <f t="shared" si="1"/>
        <v>A</v>
      </c>
      <c r="P23" s="4" t="s">
        <v>402</v>
      </c>
      <c r="Q23" s="9">
        <f>VLOOKUP($P23,[1]税率!$H:$K,3,0)</f>
        <v>0.13</v>
      </c>
      <c r="R23" s="4" t="str">
        <f>VLOOKUP($P23,[1]税率!$H:$K,4,0)</f>
        <v>货物、加工修理修配劳务（进）</v>
      </c>
      <c r="S23" s="4" t="s">
        <v>404</v>
      </c>
      <c r="T23" s="5">
        <f>VLOOKUP(S23,[1]税率!A:B,2,0)</f>
        <v>2.9999999999999997E-4</v>
      </c>
      <c r="U23" s="4" t="str">
        <f>VLOOKUP(S23,[1]税率!A:C,3,0)</f>
        <v>CG</v>
      </c>
      <c r="V23" s="16" t="s">
        <v>424</v>
      </c>
      <c r="W23" s="4" t="s">
        <v>425</v>
      </c>
      <c r="X23" s="4" t="s">
        <v>54</v>
      </c>
      <c r="Y23" s="4" t="s">
        <v>54</v>
      </c>
      <c r="Z23" s="4" t="s">
        <v>54</v>
      </c>
      <c r="AA23" s="4" t="s">
        <v>54</v>
      </c>
      <c r="AB23" s="9"/>
      <c r="AC23" s="9"/>
      <c r="AF23" s="86"/>
      <c r="AI23" s="5"/>
      <c r="AJ23" s="4" t="s">
        <v>323</v>
      </c>
      <c r="AK23" s="4" t="s">
        <v>231</v>
      </c>
      <c r="AL23" s="4" t="s">
        <v>407</v>
      </c>
      <c r="AN23" s="4" t="s">
        <v>430</v>
      </c>
      <c r="AP23" s="9" t="s">
        <v>42</v>
      </c>
      <c r="AQ23" s="4" t="s">
        <v>360</v>
      </c>
      <c r="AU23" s="43">
        <f>VLOOKUP(J23,[1]zmm081!$A$1:$D$1801,3,FALSE)</f>
        <v>5101011000</v>
      </c>
      <c r="AV23" s="43" t="str">
        <f>VLOOKUP(J23,[1]zmm081!$A$1:$D$1801,4,FALSE)</f>
        <v>费用-办公费</v>
      </c>
      <c r="AZ23" s="101">
        <f t="shared" si="3"/>
        <v>0</v>
      </c>
    </row>
    <row r="24" spans="1:52" ht="13.05" customHeight="1" x14ac:dyDescent="0.3">
      <c r="A24" s="16" t="s">
        <v>397</v>
      </c>
      <c r="B24" s="16" t="s">
        <v>106</v>
      </c>
      <c r="C24" s="4" t="s">
        <v>419</v>
      </c>
      <c r="D24" s="86" t="s">
        <v>101</v>
      </c>
      <c r="E24" s="16" t="s">
        <v>408</v>
      </c>
      <c r="F24" s="86" t="s">
        <v>32</v>
      </c>
      <c r="H24" s="98" t="s">
        <v>420</v>
      </c>
      <c r="I24" s="86" t="s">
        <v>152</v>
      </c>
      <c r="J24" s="42" t="str">
        <f t="shared" si="2"/>
        <v>DBA01003</v>
      </c>
      <c r="K24" s="16" t="s">
        <v>432</v>
      </c>
      <c r="L24" s="92" t="s">
        <v>40</v>
      </c>
      <c r="M24" s="11">
        <v>1</v>
      </c>
      <c r="N24" s="9" t="s">
        <v>433</v>
      </c>
      <c r="O24" s="16" t="str">
        <f t="shared" si="1"/>
        <v>A</v>
      </c>
      <c r="P24" s="4" t="s">
        <v>402</v>
      </c>
      <c r="Q24" s="9">
        <f>VLOOKUP($P24,[1]税率!$H:$K,3,0)</f>
        <v>0.13</v>
      </c>
      <c r="R24" s="4" t="str">
        <f>VLOOKUP($P24,[1]税率!$H:$K,4,0)</f>
        <v>货物、加工修理修配劳务（进）</v>
      </c>
      <c r="S24" s="4" t="s">
        <v>404</v>
      </c>
      <c r="T24" s="5">
        <f>VLOOKUP(S24,[1]税率!A:B,2,0)</f>
        <v>2.9999999999999997E-4</v>
      </c>
      <c r="U24" s="4" t="str">
        <f>VLOOKUP(S24,[1]税率!A:C,3,0)</f>
        <v>CG</v>
      </c>
      <c r="V24" s="16" t="s">
        <v>234</v>
      </c>
      <c r="W24" s="4" t="s">
        <v>235</v>
      </c>
      <c r="X24" s="4" t="s">
        <v>54</v>
      </c>
      <c r="Y24" s="4" t="s">
        <v>54</v>
      </c>
      <c r="Z24" s="4" t="s">
        <v>54</v>
      </c>
      <c r="AA24" s="4" t="s">
        <v>54</v>
      </c>
      <c r="AB24" s="9"/>
      <c r="AC24" s="9"/>
      <c r="AF24" s="86"/>
      <c r="AI24" s="5"/>
      <c r="AJ24" s="4" t="s">
        <v>230</v>
      </c>
      <c r="AK24" s="4" t="s">
        <v>231</v>
      </c>
      <c r="AL24" s="4" t="s">
        <v>407</v>
      </c>
      <c r="AN24" s="4" t="s">
        <v>233</v>
      </c>
      <c r="AP24" s="9" t="s">
        <v>434</v>
      </c>
      <c r="AQ24" s="4" t="s">
        <v>324</v>
      </c>
      <c r="AU24" s="43">
        <f>VLOOKUP(J24,[1]zmm081!$A$1:$D$1801,3,FALSE)</f>
        <v>5101044000</v>
      </c>
      <c r="AV24" s="43" t="str">
        <f>VLOOKUP(J24,[1]zmm081!$A$1:$D$1801,4,FALSE)</f>
        <v>费用-信息化费用</v>
      </c>
      <c r="AZ24" s="101">
        <f t="shared" si="3"/>
        <v>0</v>
      </c>
    </row>
    <row r="25" spans="1:52" ht="13.05" customHeight="1" x14ac:dyDescent="0.3">
      <c r="A25" s="102" t="s">
        <v>397</v>
      </c>
      <c r="B25" s="102" t="s">
        <v>106</v>
      </c>
      <c r="C25" s="103" t="s">
        <v>419</v>
      </c>
      <c r="D25" s="104" t="s">
        <v>101</v>
      </c>
      <c r="E25" s="102" t="s">
        <v>408</v>
      </c>
      <c r="F25" s="104" t="s">
        <v>32</v>
      </c>
      <c r="G25" s="102"/>
      <c r="H25" s="105" t="s">
        <v>420</v>
      </c>
      <c r="I25" s="104" t="s">
        <v>161</v>
      </c>
      <c r="J25" s="106" t="str">
        <f t="shared" si="2"/>
        <v>DBA01004</v>
      </c>
      <c r="K25" s="102" t="s">
        <v>435</v>
      </c>
      <c r="L25" s="107" t="s">
        <v>40</v>
      </c>
      <c r="M25" s="108">
        <v>1</v>
      </c>
      <c r="N25" s="109" t="s">
        <v>436</v>
      </c>
      <c r="O25" s="16" t="str">
        <f t="shared" si="1"/>
        <v>A</v>
      </c>
      <c r="P25" s="4" t="s">
        <v>402</v>
      </c>
      <c r="Q25" s="9">
        <f>VLOOKUP($P25,[1]税率!$H:$K,3,0)</f>
        <v>0.13</v>
      </c>
      <c r="R25" s="4" t="str">
        <f>VLOOKUP($P25,[1]税率!$H:$K,4,0)</f>
        <v>货物、加工修理修配劳务（进）</v>
      </c>
      <c r="S25" s="4" t="s">
        <v>404</v>
      </c>
      <c r="T25" s="5">
        <f>VLOOKUP(S25,[1]税率!A:B,2,0)</f>
        <v>2.9999999999999997E-4</v>
      </c>
      <c r="U25" s="4" t="str">
        <f>VLOOKUP(S25,[1]税率!A:C,3,0)</f>
        <v>CG</v>
      </c>
      <c r="V25" s="102" t="s">
        <v>437</v>
      </c>
      <c r="W25" s="103" t="s">
        <v>438</v>
      </c>
      <c r="X25" s="4" t="s">
        <v>54</v>
      </c>
      <c r="Y25" s="4" t="s">
        <v>54</v>
      </c>
      <c r="Z25" s="4" t="s">
        <v>54</v>
      </c>
      <c r="AA25" s="4" t="s">
        <v>54</v>
      </c>
      <c r="AB25" s="9" t="s">
        <v>439</v>
      </c>
      <c r="AC25" s="9"/>
      <c r="AE25" s="4" t="s">
        <v>440</v>
      </c>
      <c r="AF25" s="86"/>
      <c r="AI25" s="5"/>
      <c r="AJ25" s="4" t="s">
        <v>426</v>
      </c>
      <c r="AK25" s="4" t="s">
        <v>231</v>
      </c>
      <c r="AL25" s="4" t="s">
        <v>407</v>
      </c>
      <c r="AN25" s="4" t="s">
        <v>253</v>
      </c>
      <c r="AP25" s="109" t="s">
        <v>42</v>
      </c>
      <c r="AQ25" s="103" t="s">
        <v>360</v>
      </c>
      <c r="AR25" s="4" t="s">
        <v>441</v>
      </c>
      <c r="AU25" s="43" t="e">
        <f>VLOOKUP(J25,[1]zmm081!$A$1:$D$1801,3,FALSE)</f>
        <v>#N/A</v>
      </c>
      <c r="AV25" s="43" t="e">
        <f>VLOOKUP(J25,[1]zmm081!$A$1:$D$1801,4,FALSE)</f>
        <v>#N/A</v>
      </c>
      <c r="AZ25" s="101" t="e">
        <f t="shared" si="3"/>
        <v>#N/A</v>
      </c>
    </row>
    <row r="26" spans="1:52" ht="13.05" customHeight="1" x14ac:dyDescent="0.3">
      <c r="A26" s="16" t="s">
        <v>397</v>
      </c>
      <c r="B26" s="16" t="s">
        <v>106</v>
      </c>
      <c r="C26" s="4" t="s">
        <v>419</v>
      </c>
      <c r="D26" s="86" t="s">
        <v>101</v>
      </c>
      <c r="E26" s="16" t="s">
        <v>408</v>
      </c>
      <c r="F26" s="86" t="s">
        <v>32</v>
      </c>
      <c r="H26" s="98" t="s">
        <v>420</v>
      </c>
      <c r="I26" s="86" t="s">
        <v>26</v>
      </c>
      <c r="J26" s="42" t="str">
        <f t="shared" si="2"/>
        <v>DBA01005</v>
      </c>
      <c r="K26" s="16" t="s">
        <v>443</v>
      </c>
      <c r="L26" s="92" t="s">
        <v>40</v>
      </c>
      <c r="M26" s="11">
        <v>1</v>
      </c>
      <c r="N26" s="9" t="s">
        <v>444</v>
      </c>
      <c r="O26" s="16" t="str">
        <f t="shared" si="1"/>
        <v>A</v>
      </c>
      <c r="P26" s="4" t="s">
        <v>402</v>
      </c>
      <c r="Q26" s="9">
        <f>VLOOKUP($P26,[1]税率!$H:$K,3,0)</f>
        <v>0.13</v>
      </c>
      <c r="R26" s="4" t="str">
        <f>VLOOKUP($P26,[1]税率!$H:$K,4,0)</f>
        <v>货物、加工修理修配劳务（进）</v>
      </c>
      <c r="S26" s="4" t="s">
        <v>404</v>
      </c>
      <c r="T26" s="5">
        <f>VLOOKUP(S26,[1]税率!A:B,2,0)</f>
        <v>2.9999999999999997E-4</v>
      </c>
      <c r="U26" s="4" t="str">
        <f>VLOOKUP(S26,[1]税率!A:C,3,0)</f>
        <v>CG</v>
      </c>
      <c r="V26" s="16" t="s">
        <v>424</v>
      </c>
      <c r="W26" s="4" t="s">
        <v>425</v>
      </c>
      <c r="X26" s="4" t="s">
        <v>54</v>
      </c>
      <c r="Y26" s="4" t="s">
        <v>54</v>
      </c>
      <c r="Z26" s="4" t="s">
        <v>54</v>
      </c>
      <c r="AA26" s="4" t="s">
        <v>54</v>
      </c>
      <c r="AB26" s="9"/>
      <c r="AC26" s="9"/>
      <c r="AF26" s="86"/>
      <c r="AI26" s="5"/>
      <c r="AJ26" s="4" t="s">
        <v>426</v>
      </c>
      <c r="AK26" s="4" t="s">
        <v>231</v>
      </c>
      <c r="AL26" s="4" t="s">
        <v>407</v>
      </c>
      <c r="AN26" s="4" t="s">
        <v>253</v>
      </c>
      <c r="AP26" s="9" t="s">
        <v>42</v>
      </c>
      <c r="AQ26" s="4" t="s">
        <v>360</v>
      </c>
      <c r="AU26" s="43">
        <f>VLOOKUP(J26,[1]zmm081!$A$1:$D$1801,3,FALSE)</f>
        <v>5101011000</v>
      </c>
      <c r="AV26" s="43" t="str">
        <f>VLOOKUP(J26,[1]zmm081!$A$1:$D$1801,4,FALSE)</f>
        <v>费用-办公费</v>
      </c>
      <c r="AZ26" s="101">
        <f t="shared" si="3"/>
        <v>0</v>
      </c>
    </row>
    <row r="27" spans="1:52" ht="13.05" customHeight="1" x14ac:dyDescent="0.3">
      <c r="A27" s="16" t="s">
        <v>397</v>
      </c>
      <c r="B27" s="16" t="s">
        <v>106</v>
      </c>
      <c r="C27" s="4" t="s">
        <v>419</v>
      </c>
      <c r="D27" s="86" t="s">
        <v>101</v>
      </c>
      <c r="E27" s="16" t="s">
        <v>408</v>
      </c>
      <c r="F27" s="86" t="s">
        <v>32</v>
      </c>
      <c r="H27" s="98" t="s">
        <v>420</v>
      </c>
      <c r="I27" s="86" t="s">
        <v>169</v>
      </c>
      <c r="J27" s="42" t="str">
        <f t="shared" si="2"/>
        <v>DBA01006</v>
      </c>
      <c r="K27" s="16" t="s">
        <v>446</v>
      </c>
      <c r="L27" s="92" t="s">
        <v>40</v>
      </c>
      <c r="M27" s="11">
        <v>1</v>
      </c>
      <c r="N27" s="9" t="s">
        <v>447</v>
      </c>
      <c r="O27" s="16" t="str">
        <f t="shared" si="1"/>
        <v>A</v>
      </c>
      <c r="P27" s="4" t="s">
        <v>402</v>
      </c>
      <c r="Q27" s="9">
        <f>VLOOKUP($P27,[1]税率!$H:$K,3,0)</f>
        <v>0.13</v>
      </c>
      <c r="R27" s="4" t="str">
        <f>VLOOKUP($P27,[1]税率!$H:$K,4,0)</f>
        <v>货物、加工修理修配劳务（进）</v>
      </c>
      <c r="S27" s="4" t="s">
        <v>404</v>
      </c>
      <c r="T27" s="5">
        <f>VLOOKUP(S27,[1]税率!A:B,2,0)</f>
        <v>2.9999999999999997E-4</v>
      </c>
      <c r="U27" s="4" t="str">
        <f>VLOOKUP(S27,[1]税率!A:C,3,0)</f>
        <v>CG</v>
      </c>
      <c r="V27" s="16" t="s">
        <v>448</v>
      </c>
      <c r="W27" s="4" t="s">
        <v>449</v>
      </c>
      <c r="X27" s="4" t="s">
        <v>54</v>
      </c>
      <c r="Y27" s="4" t="s">
        <v>54</v>
      </c>
      <c r="Z27" s="4" t="s">
        <v>54</v>
      </c>
      <c r="AA27" s="4" t="s">
        <v>54</v>
      </c>
      <c r="AB27" s="9"/>
      <c r="AC27" s="9"/>
      <c r="AF27" s="86"/>
      <c r="AI27" s="5"/>
      <c r="AJ27" s="4" t="s">
        <v>450</v>
      </c>
      <c r="AK27" s="4" t="s">
        <v>231</v>
      </c>
      <c r="AL27" s="4" t="s">
        <v>407</v>
      </c>
      <c r="AN27" s="4" t="s">
        <v>253</v>
      </c>
      <c r="AP27" s="9" t="s">
        <v>451</v>
      </c>
      <c r="AQ27" s="4" t="s">
        <v>360</v>
      </c>
      <c r="AU27" s="43">
        <f>VLOOKUP(J27,[1]zmm081!$A$1:$D$1801,3,FALSE)</f>
        <v>5101036000</v>
      </c>
      <c r="AV27" s="43" t="str">
        <f>VLOOKUP(J27,[1]zmm081!$A$1:$D$1801,4,FALSE)</f>
        <v>费用-展览费</v>
      </c>
      <c r="AZ27" s="101">
        <f t="shared" si="3"/>
        <v>0</v>
      </c>
    </row>
    <row r="28" spans="1:52" ht="13.05" customHeight="1" x14ac:dyDescent="0.3">
      <c r="A28" s="16" t="s">
        <v>397</v>
      </c>
      <c r="B28" s="16" t="s">
        <v>106</v>
      </c>
      <c r="C28" s="4" t="s">
        <v>419</v>
      </c>
      <c r="D28" s="86" t="s">
        <v>101</v>
      </c>
      <c r="E28" s="16" t="s">
        <v>408</v>
      </c>
      <c r="F28" s="86" t="s">
        <v>32</v>
      </c>
      <c r="H28" s="98" t="s">
        <v>420</v>
      </c>
      <c r="I28" s="86" t="s">
        <v>175</v>
      </c>
      <c r="J28" s="42" t="str">
        <f t="shared" si="2"/>
        <v>DBA01007</v>
      </c>
      <c r="K28" s="16" t="s">
        <v>453</v>
      </c>
      <c r="L28" s="92" t="s">
        <v>40</v>
      </c>
      <c r="M28" s="11">
        <v>1</v>
      </c>
      <c r="N28" s="9" t="s">
        <v>454</v>
      </c>
      <c r="O28" s="16" t="str">
        <f t="shared" si="1"/>
        <v>A</v>
      </c>
      <c r="P28" s="4" t="s">
        <v>402</v>
      </c>
      <c r="Q28" s="9">
        <f>VLOOKUP($P28,[1]税率!$H:$K,3,0)</f>
        <v>0.13</v>
      </c>
      <c r="R28" s="4" t="str">
        <f>VLOOKUP($P28,[1]税率!$H:$K,4,0)</f>
        <v>货物、加工修理修配劳务（进）</v>
      </c>
      <c r="S28" s="4" t="s">
        <v>404</v>
      </c>
      <c r="T28" s="5">
        <f>VLOOKUP(S28,[1]税率!A:B,2,0)</f>
        <v>2.9999999999999997E-4</v>
      </c>
      <c r="U28" s="4" t="str">
        <f>VLOOKUP(S28,[1]税率!A:C,3,0)</f>
        <v>CG</v>
      </c>
      <c r="V28" s="16" t="s">
        <v>424</v>
      </c>
      <c r="W28" s="4" t="s">
        <v>425</v>
      </c>
      <c r="X28" s="4" t="s">
        <v>54</v>
      </c>
      <c r="Y28" s="4" t="s">
        <v>54</v>
      </c>
      <c r="Z28" s="4" t="s">
        <v>54</v>
      </c>
      <c r="AA28" s="4" t="s">
        <v>54</v>
      </c>
      <c r="AB28" s="9"/>
      <c r="AC28" s="9"/>
      <c r="AF28" s="86"/>
      <c r="AI28" s="5"/>
      <c r="AJ28" s="4" t="s">
        <v>426</v>
      </c>
      <c r="AK28" s="4" t="s">
        <v>231</v>
      </c>
      <c r="AL28" s="4" t="s">
        <v>407</v>
      </c>
      <c r="AN28" s="4" t="s">
        <v>253</v>
      </c>
      <c r="AP28" s="9" t="s">
        <v>451</v>
      </c>
      <c r="AQ28" s="4" t="s">
        <v>360</v>
      </c>
      <c r="AU28" s="43">
        <f>VLOOKUP(J28,[1]zmm081!$A$1:$D$1801,3,FALSE)</f>
        <v>5101011000</v>
      </c>
      <c r="AV28" s="43" t="str">
        <f>VLOOKUP(J28,[1]zmm081!$A$1:$D$1801,4,FALSE)</f>
        <v>费用-办公费</v>
      </c>
      <c r="AZ28" s="101">
        <f t="shared" si="3"/>
        <v>0</v>
      </c>
    </row>
    <row r="29" spans="1:52" ht="13.05" customHeight="1" x14ac:dyDescent="0.3">
      <c r="A29" s="16" t="s">
        <v>397</v>
      </c>
      <c r="B29" s="16" t="s">
        <v>106</v>
      </c>
      <c r="C29" s="4" t="s">
        <v>419</v>
      </c>
      <c r="D29" s="86" t="s">
        <v>101</v>
      </c>
      <c r="E29" s="16" t="s">
        <v>408</v>
      </c>
      <c r="F29" s="86" t="s">
        <v>32</v>
      </c>
      <c r="H29" s="98" t="s">
        <v>420</v>
      </c>
      <c r="I29" s="86" t="s">
        <v>181</v>
      </c>
      <c r="J29" s="42" t="str">
        <f t="shared" si="2"/>
        <v>DBA01008</v>
      </c>
      <c r="K29" s="16" t="s">
        <v>456</v>
      </c>
      <c r="L29" s="92" t="s">
        <v>40</v>
      </c>
      <c r="M29" s="11">
        <v>1</v>
      </c>
      <c r="N29" s="9" t="s">
        <v>457</v>
      </c>
      <c r="O29" s="16" t="str">
        <f t="shared" si="1"/>
        <v>A</v>
      </c>
      <c r="P29" s="4" t="s">
        <v>402</v>
      </c>
      <c r="Q29" s="9">
        <f>VLOOKUP($P29,[1]税率!$H:$K,3,0)</f>
        <v>0.13</v>
      </c>
      <c r="R29" s="4" t="str">
        <f>VLOOKUP($P29,[1]税率!$H:$K,4,0)</f>
        <v>货物、加工修理修配劳务（进）</v>
      </c>
      <c r="S29" s="4" t="s">
        <v>404</v>
      </c>
      <c r="T29" s="5">
        <f>VLOOKUP(S29,[1]税率!A:B,2,0)</f>
        <v>2.9999999999999997E-4</v>
      </c>
      <c r="U29" s="4" t="str">
        <f>VLOOKUP(S29,[1]税率!A:C,3,0)</f>
        <v>CG</v>
      </c>
      <c r="V29" s="16" t="s">
        <v>458</v>
      </c>
      <c r="W29" s="4" t="s">
        <v>459</v>
      </c>
      <c r="X29" s="4" t="s">
        <v>54</v>
      </c>
      <c r="Y29" s="4" t="s">
        <v>54</v>
      </c>
      <c r="Z29" s="4" t="s">
        <v>54</v>
      </c>
      <c r="AA29" s="4" t="s">
        <v>54</v>
      </c>
      <c r="AB29" s="9"/>
      <c r="AC29" s="9"/>
      <c r="AF29" s="86"/>
      <c r="AI29" s="5"/>
      <c r="AJ29" s="4" t="s">
        <v>460</v>
      </c>
      <c r="AK29" s="4" t="s">
        <v>231</v>
      </c>
      <c r="AL29" s="4" t="s">
        <v>407</v>
      </c>
      <c r="AN29" s="4" t="s">
        <v>253</v>
      </c>
      <c r="AP29" s="9" t="s">
        <v>42</v>
      </c>
      <c r="AQ29" s="4" t="s">
        <v>360</v>
      </c>
      <c r="AU29" s="43">
        <f>VLOOKUP(J29,[1]zmm081!$A$1:$D$1801,3,FALSE)</f>
        <v>2211089900</v>
      </c>
      <c r="AV29" s="43" t="str">
        <f>VLOOKUP(J29,[1]zmm081!$A$1:$D$1801,4,FALSE)</f>
        <v>应付职工薪酬-非货币性福利-其他</v>
      </c>
      <c r="AZ29" s="101">
        <f t="shared" si="3"/>
        <v>0</v>
      </c>
    </row>
    <row r="30" spans="1:52" ht="13.05" customHeight="1" x14ac:dyDescent="0.3">
      <c r="A30" s="16" t="s">
        <v>397</v>
      </c>
      <c r="B30" s="16" t="s">
        <v>106</v>
      </c>
      <c r="C30" s="4" t="s">
        <v>419</v>
      </c>
      <c r="D30" s="86" t="s">
        <v>101</v>
      </c>
      <c r="E30" s="16" t="s">
        <v>408</v>
      </c>
      <c r="F30" s="86" t="s">
        <v>32</v>
      </c>
      <c r="H30" s="98" t="s">
        <v>420</v>
      </c>
      <c r="I30" s="86" t="s">
        <v>187</v>
      </c>
      <c r="J30" s="42" t="str">
        <f t="shared" si="2"/>
        <v>DBA01009</v>
      </c>
      <c r="K30" s="16" t="s">
        <v>462</v>
      </c>
      <c r="L30" s="92" t="s">
        <v>40</v>
      </c>
      <c r="M30" s="11">
        <v>1</v>
      </c>
      <c r="N30" s="9" t="s">
        <v>463</v>
      </c>
      <c r="O30" s="16" t="str">
        <f t="shared" si="1"/>
        <v>A</v>
      </c>
      <c r="P30" s="4" t="s">
        <v>402</v>
      </c>
      <c r="Q30" s="9">
        <f>VLOOKUP($P30,[1]税率!$H:$K,3,0)</f>
        <v>0.13</v>
      </c>
      <c r="R30" s="4" t="str">
        <f>VLOOKUP($P30,[1]税率!$H:$K,4,0)</f>
        <v>货物、加工修理修配劳务（进）</v>
      </c>
      <c r="S30" s="4" t="s">
        <v>404</v>
      </c>
      <c r="T30" s="5">
        <f>VLOOKUP(S30,[1]税率!A:B,2,0)</f>
        <v>2.9999999999999997E-4</v>
      </c>
      <c r="U30" s="4" t="str">
        <f>VLOOKUP(S30,[1]税率!A:C,3,0)</f>
        <v>CG</v>
      </c>
      <c r="V30" s="16" t="s">
        <v>464</v>
      </c>
      <c r="W30" s="4" t="s">
        <v>465</v>
      </c>
      <c r="X30" s="4" t="s">
        <v>54</v>
      </c>
      <c r="Y30" s="4" t="s">
        <v>54</v>
      </c>
      <c r="Z30" s="4" t="s">
        <v>54</v>
      </c>
      <c r="AA30" s="4" t="s">
        <v>54</v>
      </c>
      <c r="AB30" s="9"/>
      <c r="AC30" s="9"/>
      <c r="AF30" s="86"/>
      <c r="AI30" s="5"/>
      <c r="AJ30" s="4" t="s">
        <v>460</v>
      </c>
      <c r="AK30" s="4" t="s">
        <v>231</v>
      </c>
      <c r="AL30" s="4" t="s">
        <v>407</v>
      </c>
      <c r="AN30" s="4" t="s">
        <v>253</v>
      </c>
      <c r="AP30" s="9" t="s">
        <v>42</v>
      </c>
      <c r="AQ30" s="4" t="s">
        <v>360</v>
      </c>
      <c r="AU30" s="43">
        <f>VLOOKUP(J30,[1]zmm081!$A$1:$D$1801,3,FALSE)</f>
        <v>2211080100</v>
      </c>
      <c r="AV30" s="43" t="str">
        <f>VLOOKUP(J30,[1]zmm081!$A$1:$D$1801,4,FALSE)</f>
        <v>应付职工薪酬-非货币性福利-劳保用品</v>
      </c>
      <c r="AZ30" s="101">
        <f t="shared" si="3"/>
        <v>0</v>
      </c>
    </row>
    <row r="31" spans="1:52" ht="13.05" customHeight="1" x14ac:dyDescent="0.3">
      <c r="A31" s="16" t="s">
        <v>397</v>
      </c>
      <c r="B31" s="16" t="s">
        <v>106</v>
      </c>
      <c r="C31" s="4" t="s">
        <v>419</v>
      </c>
      <c r="D31" s="86" t="s">
        <v>101</v>
      </c>
      <c r="E31" s="16" t="s">
        <v>408</v>
      </c>
      <c r="F31" s="86" t="s">
        <v>32</v>
      </c>
      <c r="H31" s="98" t="s">
        <v>420</v>
      </c>
      <c r="I31" s="86" t="s">
        <v>361</v>
      </c>
      <c r="J31" s="42" t="str">
        <f t="shared" si="2"/>
        <v>DBA01010</v>
      </c>
      <c r="K31" s="16" t="s">
        <v>467</v>
      </c>
      <c r="L31" s="92" t="s">
        <v>40</v>
      </c>
      <c r="M31" s="11">
        <v>1</v>
      </c>
      <c r="N31" s="9" t="s">
        <v>468</v>
      </c>
      <c r="O31" s="16" t="str">
        <f t="shared" si="1"/>
        <v>A</v>
      </c>
      <c r="P31" s="4" t="s">
        <v>402</v>
      </c>
      <c r="Q31" s="9">
        <f>VLOOKUP($P31,[1]税率!$H:$K,3,0)</f>
        <v>0.13</v>
      </c>
      <c r="R31" s="4" t="str">
        <f>VLOOKUP($P31,[1]税率!$H:$K,4,0)</f>
        <v>货物、加工修理修配劳务（进）</v>
      </c>
      <c r="S31" s="4" t="s">
        <v>404</v>
      </c>
      <c r="T31" s="5">
        <f>VLOOKUP(S31,[1]税率!A:B,2,0)</f>
        <v>2.9999999999999997E-4</v>
      </c>
      <c r="U31" s="4" t="str">
        <f>VLOOKUP(S31,[1]税率!A:C,3,0)</f>
        <v>CG</v>
      </c>
      <c r="V31" s="4" t="s">
        <v>469</v>
      </c>
      <c r="W31" s="4" t="s">
        <v>470</v>
      </c>
      <c r="X31" s="4" t="s">
        <v>54</v>
      </c>
      <c r="Y31" s="4" t="s">
        <v>54</v>
      </c>
      <c r="Z31" s="4" t="s">
        <v>54</v>
      </c>
      <c r="AA31" s="4" t="s">
        <v>54</v>
      </c>
      <c r="AF31" s="4"/>
      <c r="AJ31" s="4" t="s">
        <v>460</v>
      </c>
      <c r="AK31" s="4" t="s">
        <v>231</v>
      </c>
      <c r="AL31" s="4" t="s">
        <v>407</v>
      </c>
      <c r="AN31" s="4" t="s">
        <v>253</v>
      </c>
      <c r="AP31" s="4" t="s">
        <v>42</v>
      </c>
      <c r="AQ31" s="4" t="s">
        <v>360</v>
      </c>
      <c r="AU31" s="43">
        <f>VLOOKUP(J31,[1]zmm081!$A$1:$D$1801,3,FALSE)</f>
        <v>2211080200</v>
      </c>
      <c r="AV31" s="43" t="str">
        <f>VLOOKUP(J31,[1]zmm081!$A$1:$D$1801,4,FALSE)</f>
        <v>应付职工薪酬-非货币性福利-防暑费用</v>
      </c>
      <c r="AZ31" s="43">
        <f t="shared" si="3"/>
        <v>0</v>
      </c>
    </row>
    <row r="32" spans="1:52" ht="13.05" customHeight="1" x14ac:dyDescent="0.3">
      <c r="A32" s="4" t="s">
        <v>397</v>
      </c>
      <c r="B32" s="16" t="s">
        <v>106</v>
      </c>
      <c r="C32" s="4" t="s">
        <v>419</v>
      </c>
      <c r="D32" s="86" t="s">
        <v>101</v>
      </c>
      <c r="E32" s="4" t="s">
        <v>408</v>
      </c>
      <c r="F32" s="86" t="s">
        <v>32</v>
      </c>
      <c r="H32" s="98" t="s">
        <v>420</v>
      </c>
      <c r="I32" s="86" t="s">
        <v>197</v>
      </c>
      <c r="J32" s="42" t="str">
        <f t="shared" si="2"/>
        <v>DBA01011</v>
      </c>
      <c r="K32" s="4" t="s">
        <v>472</v>
      </c>
      <c r="L32" s="11" t="s">
        <v>40</v>
      </c>
      <c r="M32" s="11">
        <v>1</v>
      </c>
      <c r="N32" s="110" t="s">
        <v>473</v>
      </c>
      <c r="O32" s="16" t="str">
        <f t="shared" si="1"/>
        <v>A</v>
      </c>
      <c r="P32" s="4" t="s">
        <v>402</v>
      </c>
      <c r="Q32" s="9">
        <f>VLOOKUP($P32,[1]税率!$H:$K,3,0)</f>
        <v>0.13</v>
      </c>
      <c r="R32" s="4" t="str">
        <f>VLOOKUP($P32,[1]税率!$H:$K,4,0)</f>
        <v>货物、加工修理修配劳务（进）</v>
      </c>
      <c r="S32" s="16" t="s">
        <v>404</v>
      </c>
      <c r="T32" s="5">
        <f>VLOOKUP(S32,[1]税率!A:B,2,0)</f>
        <v>2.9999999999999997E-4</v>
      </c>
      <c r="U32" s="4" t="str">
        <f>VLOOKUP(S32,[1]税率!A:C,3,0)</f>
        <v>CG</v>
      </c>
      <c r="V32" s="16" t="s">
        <v>474</v>
      </c>
      <c r="W32" s="4" t="s">
        <v>475</v>
      </c>
      <c r="X32" s="4" t="s">
        <v>54</v>
      </c>
      <c r="Y32" s="4" t="s">
        <v>54</v>
      </c>
      <c r="Z32" s="4" t="s">
        <v>54</v>
      </c>
      <c r="AA32" s="4" t="s">
        <v>54</v>
      </c>
      <c r="AB32" s="9"/>
      <c r="AC32" s="9"/>
      <c r="AF32" s="86"/>
      <c r="AI32" s="5"/>
      <c r="AK32" s="4" t="s">
        <v>231</v>
      </c>
      <c r="AP32" s="9"/>
      <c r="AQ32" s="4" t="s">
        <v>324</v>
      </c>
      <c r="AR32" s="4" t="s">
        <v>476</v>
      </c>
      <c r="AS32" s="4" t="s">
        <v>477</v>
      </c>
      <c r="AU32" s="43">
        <f>VLOOKUP(J32,[1]zmm081!$A$1:$D$1801,3,FALSE)</f>
        <v>5101017000</v>
      </c>
      <c r="AV32" s="43" t="str">
        <f>VLOOKUP(J32,[1]zmm081!$A$1:$D$1801,4,FALSE)</f>
        <v>费用-物料消耗</v>
      </c>
      <c r="AZ32" s="101">
        <f t="shared" si="3"/>
        <v>0</v>
      </c>
    </row>
    <row r="33" spans="1:52" ht="13.05" customHeight="1" x14ac:dyDescent="0.3">
      <c r="A33" s="16" t="s">
        <v>397</v>
      </c>
      <c r="B33" s="16" t="s">
        <v>106</v>
      </c>
      <c r="C33" s="4" t="s">
        <v>478</v>
      </c>
      <c r="D33" s="86" t="s">
        <v>108</v>
      </c>
      <c r="E33" s="16" t="s">
        <v>408</v>
      </c>
      <c r="F33" s="86" t="s">
        <v>32</v>
      </c>
      <c r="H33" s="98" t="s">
        <v>420</v>
      </c>
      <c r="I33" s="86" t="s">
        <v>32</v>
      </c>
      <c r="J33" s="42" t="str">
        <f t="shared" si="2"/>
        <v>DBB01001</v>
      </c>
      <c r="K33" s="16" t="s">
        <v>480</v>
      </c>
      <c r="L33" s="92" t="s">
        <v>40</v>
      </c>
      <c r="M33" s="11">
        <v>1</v>
      </c>
      <c r="N33" s="9" t="s">
        <v>481</v>
      </c>
      <c r="O33" s="16" t="str">
        <f t="shared" si="1"/>
        <v>B</v>
      </c>
      <c r="P33" s="4" t="s">
        <v>402</v>
      </c>
      <c r="Q33" s="9">
        <f>VLOOKUP($P33,[1]税率!$H:$K,3,0)</f>
        <v>0.13</v>
      </c>
      <c r="R33" s="4" t="str">
        <f>VLOOKUP($P33,[1]税率!$H:$K,4,0)</f>
        <v>货物、加工修理修配劳务（进）</v>
      </c>
      <c r="S33" s="4" t="s">
        <v>404</v>
      </c>
      <c r="T33" s="5">
        <f>VLOOKUP(S33,[1]税率!A:B,2,0)</f>
        <v>2.9999999999999997E-4</v>
      </c>
      <c r="U33" s="4" t="str">
        <f>VLOOKUP(S33,[1]税率!A:C,3,0)</f>
        <v>CG</v>
      </c>
      <c r="V33" s="16" t="s">
        <v>482</v>
      </c>
      <c r="W33" s="4" t="s">
        <v>483</v>
      </c>
      <c r="X33" s="4" t="s">
        <v>54</v>
      </c>
      <c r="Y33" s="4" t="s">
        <v>54</v>
      </c>
      <c r="Z33" s="4" t="s">
        <v>54</v>
      </c>
      <c r="AA33" s="4" t="s">
        <v>54</v>
      </c>
      <c r="AB33" s="9"/>
      <c r="AC33" s="9"/>
      <c r="AF33" s="86"/>
      <c r="AI33" s="5"/>
      <c r="AJ33" s="4" t="s">
        <v>484</v>
      </c>
      <c r="AK33" s="4" t="s">
        <v>231</v>
      </c>
      <c r="AL33" s="4" t="s">
        <v>407</v>
      </c>
      <c r="AN33" s="4" t="s">
        <v>253</v>
      </c>
      <c r="AP33" s="9" t="s">
        <v>42</v>
      </c>
      <c r="AQ33" s="4" t="s">
        <v>360</v>
      </c>
      <c r="AU33" s="43">
        <f>VLOOKUP(J33,[1]zmm081!$A$1:$D$1801,3,FALSE)</f>
        <v>5101051000</v>
      </c>
      <c r="AV33" s="43" t="str">
        <f>VLOOKUP(J33,[1]zmm081!$A$1:$D$1801,4,FALSE)</f>
        <v>费用-党组织活动经费</v>
      </c>
      <c r="AZ33" s="101">
        <f t="shared" si="3"/>
        <v>0</v>
      </c>
    </row>
    <row r="34" spans="1:52" ht="13.05" customHeight="1" x14ac:dyDescent="0.3">
      <c r="A34" s="16" t="s">
        <v>397</v>
      </c>
      <c r="B34" s="16" t="s">
        <v>106</v>
      </c>
      <c r="C34" s="4" t="s">
        <v>478</v>
      </c>
      <c r="D34" s="86" t="s">
        <v>108</v>
      </c>
      <c r="E34" s="16" t="s">
        <v>408</v>
      </c>
      <c r="F34" s="86" t="s">
        <v>32</v>
      </c>
      <c r="H34" s="98" t="s">
        <v>420</v>
      </c>
      <c r="I34" s="86" t="s">
        <v>125</v>
      </c>
      <c r="J34" s="42" t="str">
        <f t="shared" si="2"/>
        <v>DBB01002</v>
      </c>
      <c r="K34" s="16" t="s">
        <v>486</v>
      </c>
      <c r="L34" s="92" t="s">
        <v>40</v>
      </c>
      <c r="M34" s="11">
        <v>1</v>
      </c>
      <c r="N34" s="9" t="s">
        <v>487</v>
      </c>
      <c r="O34" s="16" t="str">
        <f t="shared" si="1"/>
        <v>B</v>
      </c>
      <c r="P34" s="4" t="s">
        <v>402</v>
      </c>
      <c r="Q34" s="9">
        <f>VLOOKUP($P34,[1]税率!$H:$K,3,0)</f>
        <v>0.13</v>
      </c>
      <c r="R34" s="4" t="str">
        <f>VLOOKUP($P34,[1]税率!$H:$K,4,0)</f>
        <v>货物、加工修理修配劳务（进）</v>
      </c>
      <c r="S34" s="4" t="s">
        <v>404</v>
      </c>
      <c r="T34" s="5">
        <f>VLOOKUP(S34,[1]税率!A:B,2,0)</f>
        <v>2.9999999999999997E-4</v>
      </c>
      <c r="U34" s="4" t="str">
        <f>VLOOKUP(S34,[1]税率!A:C,3,0)</f>
        <v>CG</v>
      </c>
      <c r="V34" s="16" t="s">
        <v>482</v>
      </c>
      <c r="W34" s="4" t="s">
        <v>483</v>
      </c>
      <c r="X34" s="4" t="s">
        <v>54</v>
      </c>
      <c r="Y34" s="4" t="s">
        <v>54</v>
      </c>
      <c r="Z34" s="4" t="s">
        <v>54</v>
      </c>
      <c r="AA34" s="4" t="s">
        <v>54</v>
      </c>
      <c r="AB34" s="9"/>
      <c r="AC34" s="9"/>
      <c r="AF34" s="86"/>
      <c r="AI34" s="5"/>
      <c r="AJ34" s="4" t="s">
        <v>488</v>
      </c>
      <c r="AK34" s="4" t="s">
        <v>231</v>
      </c>
      <c r="AL34" s="4" t="s">
        <v>407</v>
      </c>
      <c r="AN34" s="4" t="s">
        <v>253</v>
      </c>
      <c r="AP34" s="9" t="s">
        <v>42</v>
      </c>
      <c r="AQ34" s="4" t="s">
        <v>360</v>
      </c>
      <c r="AU34" s="43">
        <f>VLOOKUP(J34,[1]zmm081!$A$1:$D$1801,3,FALSE)</f>
        <v>5101051000</v>
      </c>
      <c r="AV34" s="43" t="str">
        <f>VLOOKUP(J34,[1]zmm081!$A$1:$D$1801,4,FALSE)</f>
        <v>费用-党组织活动经费</v>
      </c>
      <c r="AZ34" s="101">
        <f t="shared" si="3"/>
        <v>0</v>
      </c>
    </row>
    <row r="35" spans="1:52" ht="13.05" customHeight="1" x14ac:dyDescent="0.3">
      <c r="A35" s="16" t="s">
        <v>397</v>
      </c>
      <c r="B35" s="16" t="s">
        <v>106</v>
      </c>
      <c r="C35" s="4" t="s">
        <v>478</v>
      </c>
      <c r="D35" s="86" t="s">
        <v>108</v>
      </c>
      <c r="E35" s="16" t="s">
        <v>408</v>
      </c>
      <c r="F35" s="86" t="s">
        <v>32</v>
      </c>
      <c r="H35" s="98" t="s">
        <v>420</v>
      </c>
      <c r="I35" s="86" t="s">
        <v>152</v>
      </c>
      <c r="J35" s="42" t="str">
        <f t="shared" si="2"/>
        <v>DBB01003</v>
      </c>
      <c r="K35" s="16" t="s">
        <v>490</v>
      </c>
      <c r="L35" s="92" t="s">
        <v>40</v>
      </c>
      <c r="M35" s="11">
        <v>1</v>
      </c>
      <c r="N35" s="9" t="s">
        <v>491</v>
      </c>
      <c r="O35" s="16" t="str">
        <f t="shared" si="1"/>
        <v>B</v>
      </c>
      <c r="P35" s="4" t="s">
        <v>402</v>
      </c>
      <c r="Q35" s="9">
        <f>VLOOKUP($P35,[1]税率!$H:$K,3,0)</f>
        <v>0.13</v>
      </c>
      <c r="R35" s="4" t="str">
        <f>VLOOKUP($P35,[1]税率!$H:$K,4,0)</f>
        <v>货物、加工修理修配劳务（进）</v>
      </c>
      <c r="S35" s="4" t="s">
        <v>404</v>
      </c>
      <c r="T35" s="5">
        <f>VLOOKUP(S35,[1]税率!A:B,2,0)</f>
        <v>2.9999999999999997E-4</v>
      </c>
      <c r="U35" s="4" t="str">
        <f>VLOOKUP(S35,[1]税率!A:C,3,0)</f>
        <v>CG</v>
      </c>
      <c r="V35" s="16" t="s">
        <v>482</v>
      </c>
      <c r="W35" s="4" t="s">
        <v>483</v>
      </c>
      <c r="X35" s="4" t="s">
        <v>54</v>
      </c>
      <c r="Y35" s="4" t="s">
        <v>54</v>
      </c>
      <c r="Z35" s="4" t="s">
        <v>54</v>
      </c>
      <c r="AA35" s="4" t="s">
        <v>54</v>
      </c>
      <c r="AB35" s="9"/>
      <c r="AC35" s="9"/>
      <c r="AF35" s="86"/>
      <c r="AI35" s="5"/>
      <c r="AJ35" s="4" t="s">
        <v>488</v>
      </c>
      <c r="AK35" s="4" t="s">
        <v>231</v>
      </c>
      <c r="AL35" s="4" t="s">
        <v>407</v>
      </c>
      <c r="AN35" s="4" t="s">
        <v>253</v>
      </c>
      <c r="AP35" s="9" t="s">
        <v>42</v>
      </c>
      <c r="AQ35" s="4" t="s">
        <v>360</v>
      </c>
      <c r="AU35" s="43">
        <f>VLOOKUP(J35,[1]zmm081!$A$1:$D$1801,3,FALSE)</f>
        <v>5101051000</v>
      </c>
      <c r="AV35" s="43" t="str">
        <f>VLOOKUP(J35,[1]zmm081!$A$1:$D$1801,4,FALSE)</f>
        <v>费用-党组织活动经费</v>
      </c>
      <c r="AZ35" s="101">
        <f t="shared" si="3"/>
        <v>0</v>
      </c>
    </row>
    <row r="36" spans="1:52" ht="13.05" customHeight="1" x14ac:dyDescent="0.3">
      <c r="A36" s="16" t="s">
        <v>397</v>
      </c>
      <c r="B36" s="16" t="s">
        <v>106</v>
      </c>
      <c r="C36" s="4" t="s">
        <v>478</v>
      </c>
      <c r="D36" s="86" t="s">
        <v>108</v>
      </c>
      <c r="E36" s="16" t="s">
        <v>408</v>
      </c>
      <c r="F36" s="86" t="s">
        <v>32</v>
      </c>
      <c r="H36" s="98" t="s">
        <v>420</v>
      </c>
      <c r="I36" s="86" t="s">
        <v>161</v>
      </c>
      <c r="J36" s="42" t="str">
        <f t="shared" si="2"/>
        <v>DBB01004</v>
      </c>
      <c r="K36" s="16" t="s">
        <v>493</v>
      </c>
      <c r="L36" s="92" t="s">
        <v>40</v>
      </c>
      <c r="M36" s="11">
        <v>1</v>
      </c>
      <c r="N36" s="9" t="s">
        <v>494</v>
      </c>
      <c r="O36" s="16" t="str">
        <f t="shared" si="1"/>
        <v>B</v>
      </c>
      <c r="P36" s="4" t="s">
        <v>402</v>
      </c>
      <c r="Q36" s="9">
        <f>VLOOKUP($P36,[1]税率!$H:$K,3,0)</f>
        <v>0.13</v>
      </c>
      <c r="R36" s="4" t="str">
        <f>VLOOKUP($P36,[1]税率!$H:$K,4,0)</f>
        <v>货物、加工修理修配劳务（进）</v>
      </c>
      <c r="S36" s="4" t="s">
        <v>404</v>
      </c>
      <c r="T36" s="5">
        <f>VLOOKUP(S36,[1]税率!A:B,2,0)</f>
        <v>2.9999999999999997E-4</v>
      </c>
      <c r="U36" s="4" t="str">
        <f>VLOOKUP(S36,[1]税率!A:C,3,0)</f>
        <v>CG</v>
      </c>
      <c r="V36" s="16" t="s">
        <v>495</v>
      </c>
      <c r="W36" s="4" t="s">
        <v>496</v>
      </c>
      <c r="X36" s="4" t="s">
        <v>54</v>
      </c>
      <c r="Y36" s="4" t="s">
        <v>54</v>
      </c>
      <c r="Z36" s="4" t="s">
        <v>54</v>
      </c>
      <c r="AA36" s="4" t="s">
        <v>54</v>
      </c>
      <c r="AB36" s="9"/>
      <c r="AC36" s="9"/>
      <c r="AF36" s="86"/>
      <c r="AI36" s="5"/>
      <c r="AJ36" s="4" t="s">
        <v>484</v>
      </c>
      <c r="AK36" s="4" t="s">
        <v>231</v>
      </c>
      <c r="AL36" s="4" t="s">
        <v>407</v>
      </c>
      <c r="AN36" s="4" t="s">
        <v>253</v>
      </c>
      <c r="AP36" s="9" t="s">
        <v>42</v>
      </c>
      <c r="AQ36" s="4" t="s">
        <v>360</v>
      </c>
      <c r="AU36" s="43">
        <f>VLOOKUP(J36,[1]zmm081!$A$1:$D$1801,3,FALSE)</f>
        <v>5101068000</v>
      </c>
      <c r="AV36" s="43" t="str">
        <f>VLOOKUP(J36,[1]zmm081!$A$1:$D$1801,4,FALSE)</f>
        <v>费用-团组织活动经费</v>
      </c>
      <c r="AZ36" s="101">
        <f t="shared" si="3"/>
        <v>0</v>
      </c>
    </row>
    <row r="37" spans="1:52" ht="13.05" customHeight="1" x14ac:dyDescent="0.3">
      <c r="A37" s="16" t="s">
        <v>397</v>
      </c>
      <c r="B37" s="16" t="s">
        <v>106</v>
      </c>
      <c r="C37" s="4" t="s">
        <v>478</v>
      </c>
      <c r="D37" s="86" t="s">
        <v>108</v>
      </c>
      <c r="E37" s="16" t="s">
        <v>408</v>
      </c>
      <c r="F37" s="86" t="s">
        <v>32</v>
      </c>
      <c r="H37" s="98" t="s">
        <v>420</v>
      </c>
      <c r="I37" s="86" t="s">
        <v>26</v>
      </c>
      <c r="J37" s="42" t="str">
        <f t="shared" si="2"/>
        <v>DBB01005</v>
      </c>
      <c r="K37" s="16" t="s">
        <v>498</v>
      </c>
      <c r="L37" s="92" t="s">
        <v>40</v>
      </c>
      <c r="M37" s="11">
        <v>1</v>
      </c>
      <c r="N37" s="9" t="s">
        <v>499</v>
      </c>
      <c r="O37" s="16" t="str">
        <f t="shared" si="1"/>
        <v>B</v>
      </c>
      <c r="P37" s="4" t="s">
        <v>402</v>
      </c>
      <c r="Q37" s="9">
        <f>VLOOKUP($P37,[1]税率!$H:$K,3,0)</f>
        <v>0.13</v>
      </c>
      <c r="R37" s="4" t="str">
        <f>VLOOKUP($P37,[1]税率!$H:$K,4,0)</f>
        <v>货物、加工修理修配劳务（进）</v>
      </c>
      <c r="S37" s="4" t="s">
        <v>404</v>
      </c>
      <c r="T37" s="5">
        <f>VLOOKUP(S37,[1]税率!A:B,2,0)</f>
        <v>2.9999999999999997E-4</v>
      </c>
      <c r="U37" s="4" t="str">
        <f>VLOOKUP(S37,[1]税率!A:C,3,0)</f>
        <v>CG</v>
      </c>
      <c r="V37" s="16" t="s">
        <v>495</v>
      </c>
      <c r="W37" s="4" t="s">
        <v>496</v>
      </c>
      <c r="X37" s="4" t="s">
        <v>54</v>
      </c>
      <c r="Y37" s="4" t="s">
        <v>54</v>
      </c>
      <c r="Z37" s="4" t="s">
        <v>54</v>
      </c>
      <c r="AA37" s="4" t="s">
        <v>54</v>
      </c>
      <c r="AB37" s="9"/>
      <c r="AC37" s="9"/>
      <c r="AF37" s="86"/>
      <c r="AI37" s="5"/>
      <c r="AJ37" s="4" t="s">
        <v>500</v>
      </c>
      <c r="AK37" s="4" t="s">
        <v>231</v>
      </c>
      <c r="AL37" s="4" t="s">
        <v>407</v>
      </c>
      <c r="AN37" s="4" t="s">
        <v>253</v>
      </c>
      <c r="AP37" s="9" t="s">
        <v>42</v>
      </c>
      <c r="AQ37" s="4" t="s">
        <v>360</v>
      </c>
      <c r="AU37" s="43">
        <f>VLOOKUP(J37,[1]zmm081!$A$1:$D$1801,3,FALSE)</f>
        <v>5101068000</v>
      </c>
      <c r="AV37" s="43" t="str">
        <f>VLOOKUP(J37,[1]zmm081!$A$1:$D$1801,4,FALSE)</f>
        <v>费用-团组织活动经费</v>
      </c>
      <c r="AZ37" s="101">
        <f t="shared" si="3"/>
        <v>0</v>
      </c>
    </row>
    <row r="38" spans="1:52" ht="13.05" customHeight="1" x14ac:dyDescent="0.3">
      <c r="A38" s="16" t="s">
        <v>397</v>
      </c>
      <c r="B38" s="16" t="s">
        <v>106</v>
      </c>
      <c r="C38" s="4" t="s">
        <v>478</v>
      </c>
      <c r="D38" s="86" t="s">
        <v>108</v>
      </c>
      <c r="E38" s="16" t="s">
        <v>408</v>
      </c>
      <c r="F38" s="86" t="s">
        <v>32</v>
      </c>
      <c r="H38" s="98" t="s">
        <v>420</v>
      </c>
      <c r="I38" s="86" t="s">
        <v>169</v>
      </c>
      <c r="J38" s="42" t="str">
        <f t="shared" si="2"/>
        <v>DBB01006</v>
      </c>
      <c r="K38" s="16" t="s">
        <v>502</v>
      </c>
      <c r="L38" s="92" t="s">
        <v>40</v>
      </c>
      <c r="M38" s="11">
        <v>1</v>
      </c>
      <c r="N38" s="9" t="s">
        <v>503</v>
      </c>
      <c r="O38" s="16" t="str">
        <f t="shared" si="1"/>
        <v>B</v>
      </c>
      <c r="P38" s="4" t="s">
        <v>402</v>
      </c>
      <c r="Q38" s="9">
        <f>VLOOKUP($P38,[1]税率!$H:$K,3,0)</f>
        <v>0.13</v>
      </c>
      <c r="R38" s="4" t="str">
        <f>VLOOKUP($P38,[1]税率!$H:$K,4,0)</f>
        <v>货物、加工修理修配劳务（进）</v>
      </c>
      <c r="S38" s="4" t="s">
        <v>404</v>
      </c>
      <c r="T38" s="5">
        <f>VLOOKUP(S38,[1]税率!A:B,2,0)</f>
        <v>2.9999999999999997E-4</v>
      </c>
      <c r="U38" s="4" t="str">
        <f>VLOOKUP(S38,[1]税率!A:C,3,0)</f>
        <v>CG</v>
      </c>
      <c r="V38" s="16" t="s">
        <v>495</v>
      </c>
      <c r="W38" s="4" t="s">
        <v>496</v>
      </c>
      <c r="X38" s="4" t="s">
        <v>54</v>
      </c>
      <c r="Y38" s="4" t="s">
        <v>54</v>
      </c>
      <c r="Z38" s="4" t="s">
        <v>54</v>
      </c>
      <c r="AA38" s="4" t="s">
        <v>54</v>
      </c>
      <c r="AB38" s="9"/>
      <c r="AC38" s="9"/>
      <c r="AF38" s="86"/>
      <c r="AI38" s="5"/>
      <c r="AJ38" s="4" t="s">
        <v>500</v>
      </c>
      <c r="AK38" s="4" t="s">
        <v>231</v>
      </c>
      <c r="AL38" s="4" t="s">
        <v>407</v>
      </c>
      <c r="AN38" s="4" t="s">
        <v>253</v>
      </c>
      <c r="AP38" s="9" t="s">
        <v>42</v>
      </c>
      <c r="AQ38" s="4" t="s">
        <v>360</v>
      </c>
      <c r="AU38" s="43">
        <f>VLOOKUP(J38,[1]zmm081!$A$1:$D$1801,3,FALSE)</f>
        <v>5101068000</v>
      </c>
      <c r="AV38" s="43" t="str">
        <f>VLOOKUP(J38,[1]zmm081!$A$1:$D$1801,4,FALSE)</f>
        <v>费用-团组织活动经费</v>
      </c>
      <c r="AZ38" s="101">
        <f t="shared" si="3"/>
        <v>0</v>
      </c>
    </row>
    <row r="39" spans="1:52" ht="13.05" customHeight="1" x14ac:dyDescent="0.3">
      <c r="A39" s="16" t="s">
        <v>397</v>
      </c>
      <c r="B39" s="16" t="s">
        <v>106</v>
      </c>
      <c r="C39" s="4" t="s">
        <v>478</v>
      </c>
      <c r="D39" s="86" t="s">
        <v>108</v>
      </c>
      <c r="E39" s="16" t="s">
        <v>408</v>
      </c>
      <c r="F39" s="86" t="s">
        <v>32</v>
      </c>
      <c r="H39" s="98" t="s">
        <v>420</v>
      </c>
      <c r="I39" s="86" t="s">
        <v>175</v>
      </c>
      <c r="J39" s="42" t="str">
        <f t="shared" si="2"/>
        <v>DBB01007</v>
      </c>
      <c r="K39" s="16" t="s">
        <v>505</v>
      </c>
      <c r="L39" s="92" t="s">
        <v>40</v>
      </c>
      <c r="M39" s="11">
        <v>1</v>
      </c>
      <c r="N39" s="9" t="s">
        <v>506</v>
      </c>
      <c r="O39" s="16" t="str">
        <f t="shared" si="1"/>
        <v>B</v>
      </c>
      <c r="P39" s="4" t="s">
        <v>402</v>
      </c>
      <c r="Q39" s="9">
        <f>VLOOKUP($P39,[1]税率!$H:$K,3,0)</f>
        <v>0.13</v>
      </c>
      <c r="R39" s="4" t="str">
        <f>VLOOKUP($P39,[1]税率!$H:$K,4,0)</f>
        <v>货物、加工修理修配劳务（进）</v>
      </c>
      <c r="S39" s="4" t="s">
        <v>404</v>
      </c>
      <c r="T39" s="5">
        <f>VLOOKUP(S39,[1]税率!A:B,2,0)</f>
        <v>2.9999999999999997E-4</v>
      </c>
      <c r="U39" s="4" t="str">
        <f>VLOOKUP(S39,[1]税率!A:C,3,0)</f>
        <v>CG</v>
      </c>
      <c r="V39" s="16" t="s">
        <v>507</v>
      </c>
      <c r="W39" s="4" t="s">
        <v>508</v>
      </c>
      <c r="X39" s="4" t="s">
        <v>54</v>
      </c>
      <c r="Y39" s="4" t="s">
        <v>54</v>
      </c>
      <c r="Z39" s="4" t="s">
        <v>54</v>
      </c>
      <c r="AA39" s="4" t="s">
        <v>54</v>
      </c>
      <c r="AB39" s="9"/>
      <c r="AC39" s="9"/>
      <c r="AF39" s="86"/>
      <c r="AI39" s="5"/>
      <c r="AJ39" s="4" t="s">
        <v>509</v>
      </c>
      <c r="AK39" s="4" t="s">
        <v>231</v>
      </c>
      <c r="AL39" s="4" t="s">
        <v>407</v>
      </c>
      <c r="AN39" s="4" t="s">
        <v>253</v>
      </c>
      <c r="AP39" s="9" t="s">
        <v>42</v>
      </c>
      <c r="AQ39" s="4" t="s">
        <v>360</v>
      </c>
      <c r="AU39" s="43">
        <f>VLOOKUP(J39,[1]zmm081!$A$1:$D$1801,3,FALSE)</f>
        <v>2211070200</v>
      </c>
      <c r="AV39" s="43" t="str">
        <f>VLOOKUP(J39,[1]zmm081!$A$1:$D$1801,4,FALSE)</f>
        <v>应付职工薪酬-工会经费-工会经费支出</v>
      </c>
      <c r="AZ39" s="101">
        <f t="shared" si="3"/>
        <v>0</v>
      </c>
    </row>
    <row r="40" spans="1:52" ht="13.05" customHeight="1" x14ac:dyDescent="0.3">
      <c r="A40" s="16" t="s">
        <v>397</v>
      </c>
      <c r="B40" s="16" t="s">
        <v>106</v>
      </c>
      <c r="C40" s="4" t="s">
        <v>478</v>
      </c>
      <c r="D40" s="86" t="s">
        <v>108</v>
      </c>
      <c r="E40" s="16" t="s">
        <v>408</v>
      </c>
      <c r="F40" s="86" t="s">
        <v>32</v>
      </c>
      <c r="H40" s="98" t="s">
        <v>420</v>
      </c>
      <c r="I40" s="86" t="s">
        <v>181</v>
      </c>
      <c r="J40" s="42" t="str">
        <f t="shared" si="2"/>
        <v>DBB01008</v>
      </c>
      <c r="K40" s="16" t="s">
        <v>511</v>
      </c>
      <c r="L40" s="92" t="s">
        <v>40</v>
      </c>
      <c r="M40" s="11">
        <v>1</v>
      </c>
      <c r="N40" s="9" t="s">
        <v>512</v>
      </c>
      <c r="O40" s="16" t="str">
        <f t="shared" si="1"/>
        <v>B</v>
      </c>
      <c r="P40" s="4" t="s">
        <v>402</v>
      </c>
      <c r="Q40" s="9">
        <f>VLOOKUP($P40,[1]税率!$H:$K,3,0)</f>
        <v>0.13</v>
      </c>
      <c r="R40" s="4" t="str">
        <f>VLOOKUP($P40,[1]税率!$H:$K,4,0)</f>
        <v>货物、加工修理修配劳务（进）</v>
      </c>
      <c r="S40" s="4" t="s">
        <v>404</v>
      </c>
      <c r="T40" s="5">
        <f>VLOOKUP(S40,[1]税率!A:B,2,0)</f>
        <v>2.9999999999999997E-4</v>
      </c>
      <c r="U40" s="4" t="str">
        <f>VLOOKUP(S40,[1]税率!A:C,3,0)</f>
        <v>CG</v>
      </c>
      <c r="V40" s="16" t="s">
        <v>507</v>
      </c>
      <c r="W40" s="4" t="s">
        <v>508</v>
      </c>
      <c r="X40" s="4" t="s">
        <v>54</v>
      </c>
      <c r="Y40" s="4" t="s">
        <v>54</v>
      </c>
      <c r="Z40" s="4" t="s">
        <v>54</v>
      </c>
      <c r="AA40" s="4" t="s">
        <v>54</v>
      </c>
      <c r="AB40" s="9"/>
      <c r="AC40" s="9"/>
      <c r="AF40" s="86"/>
      <c r="AI40" s="5"/>
      <c r="AJ40" s="4" t="s">
        <v>509</v>
      </c>
      <c r="AK40" s="4" t="s">
        <v>231</v>
      </c>
      <c r="AL40" s="4" t="s">
        <v>407</v>
      </c>
      <c r="AN40" s="4" t="s">
        <v>253</v>
      </c>
      <c r="AP40" s="9" t="s">
        <v>42</v>
      </c>
      <c r="AQ40" s="4" t="s">
        <v>360</v>
      </c>
      <c r="AU40" s="43">
        <f>VLOOKUP(J40,[1]zmm081!$A$1:$D$1801,3,FALSE)</f>
        <v>2211070200</v>
      </c>
      <c r="AV40" s="43" t="str">
        <f>VLOOKUP(J40,[1]zmm081!$A$1:$D$1801,4,FALSE)</f>
        <v>应付职工薪酬-工会经费-工会经费支出</v>
      </c>
      <c r="AZ40" s="101">
        <f t="shared" si="3"/>
        <v>0</v>
      </c>
    </row>
    <row r="41" spans="1:52" ht="13.05" customHeight="1" x14ac:dyDescent="0.3">
      <c r="A41" s="16" t="s">
        <v>397</v>
      </c>
      <c r="B41" s="16" t="s">
        <v>106</v>
      </c>
      <c r="C41" s="4" t="s">
        <v>478</v>
      </c>
      <c r="D41" s="86" t="s">
        <v>108</v>
      </c>
      <c r="E41" s="16" t="s">
        <v>408</v>
      </c>
      <c r="F41" s="86" t="s">
        <v>32</v>
      </c>
      <c r="H41" s="98" t="s">
        <v>420</v>
      </c>
      <c r="I41" s="86" t="s">
        <v>187</v>
      </c>
      <c r="J41" s="42" t="str">
        <f t="shared" si="2"/>
        <v>DBB01009</v>
      </c>
      <c r="K41" s="16" t="s">
        <v>514</v>
      </c>
      <c r="L41" s="92" t="s">
        <v>40</v>
      </c>
      <c r="M41" s="11">
        <v>1</v>
      </c>
      <c r="N41" s="9" t="s">
        <v>515</v>
      </c>
      <c r="O41" s="16" t="str">
        <f t="shared" si="1"/>
        <v>B</v>
      </c>
      <c r="P41" s="4" t="s">
        <v>402</v>
      </c>
      <c r="Q41" s="9">
        <f>VLOOKUP($P41,[1]税率!$H:$K,3,0)</f>
        <v>0.13</v>
      </c>
      <c r="R41" s="4" t="str">
        <f>VLOOKUP($P41,[1]税率!$H:$K,4,0)</f>
        <v>货物、加工修理修配劳务（进）</v>
      </c>
      <c r="S41" s="4" t="s">
        <v>404</v>
      </c>
      <c r="T41" s="5">
        <f>VLOOKUP(S41,[1]税率!A:B,2,0)</f>
        <v>2.9999999999999997E-4</v>
      </c>
      <c r="U41" s="4" t="str">
        <f>VLOOKUP(S41,[1]税率!A:C,3,0)</f>
        <v>CG</v>
      </c>
      <c r="V41" s="16" t="s">
        <v>507</v>
      </c>
      <c r="W41" s="4" t="s">
        <v>508</v>
      </c>
      <c r="X41" s="4" t="s">
        <v>54</v>
      </c>
      <c r="Y41" s="4" t="s">
        <v>54</v>
      </c>
      <c r="Z41" s="4" t="s">
        <v>54</v>
      </c>
      <c r="AA41" s="4" t="s">
        <v>54</v>
      </c>
      <c r="AB41" s="9"/>
      <c r="AC41" s="9"/>
      <c r="AF41" s="86"/>
      <c r="AI41" s="5"/>
      <c r="AJ41" s="4" t="s">
        <v>509</v>
      </c>
      <c r="AK41" s="4" t="s">
        <v>231</v>
      </c>
      <c r="AL41" s="4" t="s">
        <v>407</v>
      </c>
      <c r="AN41" s="4" t="s">
        <v>253</v>
      </c>
      <c r="AP41" s="9" t="s">
        <v>42</v>
      </c>
      <c r="AQ41" s="4" t="s">
        <v>360</v>
      </c>
      <c r="AU41" s="43">
        <f>VLOOKUP(J41,[1]zmm081!$A$1:$D$1801,3,FALSE)</f>
        <v>2211070200</v>
      </c>
      <c r="AV41" s="43" t="str">
        <f>VLOOKUP(J41,[1]zmm081!$A$1:$D$1801,4,FALSE)</f>
        <v>应付职工薪酬-工会经费-工会经费支出</v>
      </c>
      <c r="AZ41" s="101">
        <f t="shared" si="3"/>
        <v>0</v>
      </c>
    </row>
    <row r="42" spans="1:52" ht="13.05" customHeight="1" x14ac:dyDescent="0.3">
      <c r="A42" s="16" t="s">
        <v>397</v>
      </c>
      <c r="B42" s="16" t="s">
        <v>106</v>
      </c>
      <c r="C42" s="4" t="s">
        <v>478</v>
      </c>
      <c r="D42" s="86" t="s">
        <v>108</v>
      </c>
      <c r="E42" s="16" t="s">
        <v>408</v>
      </c>
      <c r="F42" s="86" t="s">
        <v>32</v>
      </c>
      <c r="H42" s="98" t="s">
        <v>420</v>
      </c>
      <c r="I42" s="86" t="s">
        <v>361</v>
      </c>
      <c r="J42" s="42" t="str">
        <f t="shared" si="2"/>
        <v>DBB01010</v>
      </c>
      <c r="K42" s="16" t="s">
        <v>517</v>
      </c>
      <c r="L42" s="92" t="s">
        <v>40</v>
      </c>
      <c r="M42" s="11">
        <v>1</v>
      </c>
      <c r="N42" s="9" t="s">
        <v>518</v>
      </c>
      <c r="O42" s="16" t="str">
        <f t="shared" si="1"/>
        <v>B</v>
      </c>
      <c r="P42" s="4" t="s">
        <v>402</v>
      </c>
      <c r="Q42" s="9">
        <f>VLOOKUP($P42,[1]税率!$H:$K,3,0)</f>
        <v>0.13</v>
      </c>
      <c r="R42" s="4" t="str">
        <f>VLOOKUP($P42,[1]税率!$H:$K,4,0)</f>
        <v>货物、加工修理修配劳务（进）</v>
      </c>
      <c r="S42" s="4" t="s">
        <v>404</v>
      </c>
      <c r="T42" s="5">
        <f>VLOOKUP(S42,[1]税率!A:B,2,0)</f>
        <v>2.9999999999999997E-4</v>
      </c>
      <c r="U42" s="4" t="str">
        <f>VLOOKUP(S42,[1]税率!A:C,3,0)</f>
        <v>CG</v>
      </c>
      <c r="V42" s="16" t="s">
        <v>507</v>
      </c>
      <c r="W42" s="4" t="s">
        <v>508</v>
      </c>
      <c r="X42" s="4" t="s">
        <v>54</v>
      </c>
      <c r="Y42" s="4" t="s">
        <v>54</v>
      </c>
      <c r="Z42" s="4" t="s">
        <v>54</v>
      </c>
      <c r="AA42" s="4" t="s">
        <v>54</v>
      </c>
      <c r="AB42" s="9"/>
      <c r="AC42" s="9"/>
      <c r="AF42" s="86"/>
      <c r="AI42" s="5"/>
      <c r="AJ42" s="4" t="s">
        <v>509</v>
      </c>
      <c r="AK42" s="4" t="s">
        <v>231</v>
      </c>
      <c r="AL42" s="4" t="s">
        <v>407</v>
      </c>
      <c r="AN42" s="4" t="s">
        <v>253</v>
      </c>
      <c r="AP42" s="9" t="s">
        <v>42</v>
      </c>
      <c r="AQ42" s="4" t="s">
        <v>360</v>
      </c>
      <c r="AU42" s="43">
        <f>VLOOKUP(J42,[1]zmm081!$A$1:$D$1801,3,FALSE)</f>
        <v>2211070200</v>
      </c>
      <c r="AV42" s="43" t="str">
        <f>VLOOKUP(J42,[1]zmm081!$A$1:$D$1801,4,FALSE)</f>
        <v>应付职工薪酬-工会经费-工会经费支出</v>
      </c>
      <c r="AZ42" s="101">
        <f t="shared" si="3"/>
        <v>0</v>
      </c>
    </row>
    <row r="43" spans="1:52" ht="13.05" customHeight="1" x14ac:dyDescent="0.3">
      <c r="A43" s="16" t="s">
        <v>397</v>
      </c>
      <c r="B43" s="16" t="s">
        <v>106</v>
      </c>
      <c r="C43" s="4" t="s">
        <v>519</v>
      </c>
      <c r="D43" s="86" t="s">
        <v>113</v>
      </c>
      <c r="E43" s="16" t="s">
        <v>408</v>
      </c>
      <c r="F43" s="86" t="s">
        <v>32</v>
      </c>
      <c r="H43" s="98" t="s">
        <v>420</v>
      </c>
      <c r="I43" s="86" t="s">
        <v>32</v>
      </c>
      <c r="J43" s="42" t="str">
        <f t="shared" si="2"/>
        <v>DBC01001</v>
      </c>
      <c r="K43" s="16" t="s">
        <v>521</v>
      </c>
      <c r="L43" s="92" t="s">
        <v>40</v>
      </c>
      <c r="M43" s="11">
        <v>1</v>
      </c>
      <c r="N43" s="9" t="s">
        <v>522</v>
      </c>
      <c r="O43" s="16" t="str">
        <f t="shared" si="1"/>
        <v>C</v>
      </c>
      <c r="P43" s="4" t="s">
        <v>402</v>
      </c>
      <c r="Q43" s="9">
        <f>VLOOKUP($P43,[1]税率!$H:$K,3,0)</f>
        <v>0.13</v>
      </c>
      <c r="R43" s="4" t="str">
        <f>VLOOKUP($P43,[1]税率!$H:$K,4,0)</f>
        <v>货物、加工修理修配劳务（进）</v>
      </c>
      <c r="S43" s="4" t="s">
        <v>404</v>
      </c>
      <c r="T43" s="5">
        <f>VLOOKUP(S43,[1]税率!A:B,2,0)</f>
        <v>2.9999999999999997E-4</v>
      </c>
      <c r="U43" s="4" t="str">
        <f>VLOOKUP(S43,[1]税率!A:C,3,0)</f>
        <v>CG</v>
      </c>
      <c r="V43" s="4" t="s">
        <v>424</v>
      </c>
      <c r="W43" s="4" t="s">
        <v>425</v>
      </c>
      <c r="X43" s="4" t="s">
        <v>54</v>
      </c>
      <c r="Y43" s="4" t="s">
        <v>54</v>
      </c>
      <c r="Z43" s="4" t="s">
        <v>54</v>
      </c>
      <c r="AA43" s="4" t="s">
        <v>54</v>
      </c>
      <c r="AD43" s="4" t="s">
        <v>523</v>
      </c>
      <c r="AF43" s="4"/>
      <c r="AJ43" s="4" t="s">
        <v>426</v>
      </c>
      <c r="AK43" s="4" t="s">
        <v>231</v>
      </c>
      <c r="AL43" s="4" t="s">
        <v>407</v>
      </c>
      <c r="AN43" s="4" t="s">
        <v>524</v>
      </c>
      <c r="AP43" s="4" t="s">
        <v>525</v>
      </c>
      <c r="AQ43" s="4" t="s">
        <v>360</v>
      </c>
      <c r="AU43" s="43">
        <f>VLOOKUP(J43,[1]zmm081!$A$1:$D$1801,3,FALSE)</f>
        <v>5101011000</v>
      </c>
      <c r="AV43" s="43" t="str">
        <f>VLOOKUP(J43,[1]zmm081!$A$1:$D$1801,4,FALSE)</f>
        <v>费用-办公费</v>
      </c>
      <c r="AZ43" s="43">
        <f t="shared" si="3"/>
        <v>0</v>
      </c>
    </row>
    <row r="44" spans="1:52" ht="13.05" customHeight="1" x14ac:dyDescent="0.3">
      <c r="A44" s="4" t="s">
        <v>397</v>
      </c>
      <c r="B44" s="16" t="s">
        <v>106</v>
      </c>
      <c r="C44" s="4" t="s">
        <v>519</v>
      </c>
      <c r="D44" s="86" t="s">
        <v>113</v>
      </c>
      <c r="E44" s="4" t="s">
        <v>408</v>
      </c>
      <c r="F44" s="86" t="s">
        <v>32</v>
      </c>
      <c r="H44" s="98" t="s">
        <v>420</v>
      </c>
      <c r="I44" s="86" t="s">
        <v>125</v>
      </c>
      <c r="J44" s="42" t="str">
        <f t="shared" si="2"/>
        <v>DBC01002</v>
      </c>
      <c r="K44" s="4" t="s">
        <v>527</v>
      </c>
      <c r="L44" s="11" t="s">
        <v>40</v>
      </c>
      <c r="M44" s="11">
        <v>1</v>
      </c>
      <c r="N44" s="4" t="s">
        <v>528</v>
      </c>
      <c r="O44" s="16" t="str">
        <f t="shared" si="1"/>
        <v>C</v>
      </c>
      <c r="P44" s="4" t="s">
        <v>402</v>
      </c>
      <c r="Q44" s="9">
        <f>VLOOKUP($P44,[1]税率!$H:$K,3,0)</f>
        <v>0.13</v>
      </c>
      <c r="R44" s="4" t="str">
        <f>VLOOKUP($P44,[1]税率!$H:$K,4,0)</f>
        <v>货物、加工修理修配劳务（进）</v>
      </c>
      <c r="S44" s="16" t="s">
        <v>404</v>
      </c>
      <c r="T44" s="16">
        <f>VLOOKUP(S44,[1]税率!A:B,2,0)</f>
        <v>2.9999999999999997E-4</v>
      </c>
      <c r="U44" s="4" t="str">
        <f>VLOOKUP(S44,[1]税率!A:C,3,0)</f>
        <v>CG</v>
      </c>
      <c r="V44" s="16" t="s">
        <v>474</v>
      </c>
      <c r="W44" s="4" t="s">
        <v>475</v>
      </c>
      <c r="X44" s="4" t="s">
        <v>54</v>
      </c>
      <c r="Y44" s="4" t="s">
        <v>54</v>
      </c>
      <c r="Z44" s="4" t="s">
        <v>54</v>
      </c>
      <c r="AA44" s="4" t="s">
        <v>54</v>
      </c>
      <c r="AB44" s="9"/>
      <c r="AC44" s="9"/>
      <c r="AD44" s="4" t="s">
        <v>529</v>
      </c>
      <c r="AF44" s="86"/>
      <c r="AI44" s="5"/>
      <c r="AJ44" s="111" t="s">
        <v>530</v>
      </c>
      <c r="AK44" s="4" t="s">
        <v>231</v>
      </c>
      <c r="AL44" s="4" t="s">
        <v>407</v>
      </c>
      <c r="AN44" s="4" t="s">
        <v>524</v>
      </c>
      <c r="AP44" s="9" t="s">
        <v>525</v>
      </c>
      <c r="AQ44" s="4" t="s">
        <v>531</v>
      </c>
      <c r="AR44" s="4" t="s">
        <v>532</v>
      </c>
      <c r="AU44" s="43">
        <f>VLOOKUP(J44,[1]zmm081!$A$1:$D$1801,3,FALSE)</f>
        <v>5101017000</v>
      </c>
      <c r="AV44" s="43" t="str">
        <f>VLOOKUP(J44,[1]zmm081!$A$1:$D$1801,4,FALSE)</f>
        <v>费用-物料消耗</v>
      </c>
      <c r="AZ44" s="101">
        <f t="shared" si="3"/>
        <v>0</v>
      </c>
    </row>
    <row r="45" spans="1:52" ht="13.05" customHeight="1" x14ac:dyDescent="0.3">
      <c r="A45" s="16" t="s">
        <v>397</v>
      </c>
      <c r="B45" s="16" t="s">
        <v>106</v>
      </c>
      <c r="C45" s="4" t="s">
        <v>533</v>
      </c>
      <c r="D45" s="86" t="s">
        <v>118</v>
      </c>
      <c r="E45" s="16" t="s">
        <v>408</v>
      </c>
      <c r="F45" s="86" t="s">
        <v>32</v>
      </c>
      <c r="H45" s="98" t="s">
        <v>420</v>
      </c>
      <c r="I45" s="86" t="s">
        <v>32</v>
      </c>
      <c r="J45" s="42" t="str">
        <f t="shared" si="2"/>
        <v>DBD01001</v>
      </c>
      <c r="K45" s="16" t="s">
        <v>535</v>
      </c>
      <c r="L45" s="92" t="s">
        <v>40</v>
      </c>
      <c r="M45" s="11">
        <v>1</v>
      </c>
      <c r="N45" s="9" t="s">
        <v>536</v>
      </c>
      <c r="O45" s="16" t="str">
        <f t="shared" si="1"/>
        <v>D</v>
      </c>
      <c r="P45" s="4" t="s">
        <v>402</v>
      </c>
      <c r="Q45" s="9">
        <f>VLOOKUP($P45,[1]税率!$H:$K,3,0)</f>
        <v>0.13</v>
      </c>
      <c r="R45" s="4" t="str">
        <f>VLOOKUP($P45,[1]税率!$H:$K,4,0)</f>
        <v>货物、加工修理修配劳务（进）</v>
      </c>
      <c r="S45" s="4" t="s">
        <v>404</v>
      </c>
      <c r="T45" s="5">
        <f>VLOOKUP(S45,[1]税率!A:B,2,0)</f>
        <v>2.9999999999999997E-4</v>
      </c>
      <c r="U45" s="4" t="str">
        <f>VLOOKUP(S45,[1]税率!A:C,3,0)</f>
        <v>CG</v>
      </c>
      <c r="V45" s="4" t="s">
        <v>424</v>
      </c>
      <c r="W45" s="4" t="s">
        <v>425</v>
      </c>
      <c r="X45" s="4" t="s">
        <v>54</v>
      </c>
      <c r="Y45" s="4" t="s">
        <v>54</v>
      </c>
      <c r="Z45" s="4" t="s">
        <v>54</v>
      </c>
      <c r="AA45" s="4" t="s">
        <v>54</v>
      </c>
      <c r="AD45" s="4" t="s">
        <v>537</v>
      </c>
      <c r="AF45" s="4"/>
      <c r="AJ45" s="4" t="s">
        <v>426</v>
      </c>
      <c r="AK45" s="4" t="s">
        <v>231</v>
      </c>
      <c r="AL45" s="4" t="s">
        <v>407</v>
      </c>
      <c r="AN45" s="4" t="s">
        <v>538</v>
      </c>
      <c r="AP45" s="4" t="s">
        <v>434</v>
      </c>
      <c r="AQ45" s="4" t="s">
        <v>360</v>
      </c>
      <c r="AU45" s="43">
        <f>VLOOKUP(J45,[1]zmm081!$A$1:$D$1801,3,FALSE)</f>
        <v>5101011000</v>
      </c>
      <c r="AV45" s="43" t="str">
        <f>VLOOKUP(J45,[1]zmm081!$A$1:$D$1801,4,FALSE)</f>
        <v>费用-办公费</v>
      </c>
      <c r="AZ45" s="43">
        <f t="shared" si="3"/>
        <v>0</v>
      </c>
    </row>
    <row r="46" spans="1:52" ht="14.1" customHeight="1" x14ac:dyDescent="0.3">
      <c r="A46" s="4" t="s">
        <v>13</v>
      </c>
      <c r="B46" s="16" t="s">
        <v>106</v>
      </c>
      <c r="C46" s="4" t="s">
        <v>539</v>
      </c>
      <c r="D46" s="86" t="s">
        <v>123</v>
      </c>
      <c r="E46" s="83" t="s">
        <v>408</v>
      </c>
      <c r="F46" s="32" t="s">
        <v>32</v>
      </c>
      <c r="G46" s="83"/>
      <c r="H46" s="32" t="s">
        <v>420</v>
      </c>
      <c r="I46" s="86" t="s">
        <v>32</v>
      </c>
      <c r="J46" s="42" t="str">
        <f t="shared" si="2"/>
        <v>DBE01001</v>
      </c>
      <c r="K46" s="4" t="s">
        <v>541</v>
      </c>
      <c r="L46" s="11" t="s">
        <v>40</v>
      </c>
      <c r="M46" s="11">
        <v>1</v>
      </c>
      <c r="N46" s="4" t="s">
        <v>542</v>
      </c>
      <c r="O46" s="16" t="str">
        <f t="shared" si="1"/>
        <v>E</v>
      </c>
      <c r="P46" s="4" t="s">
        <v>543</v>
      </c>
      <c r="Q46" s="9">
        <f>VLOOKUP($P46,[1]税率!$H:$K,3,0)</f>
        <v>0.13</v>
      </c>
      <c r="R46" s="4" t="str">
        <f>VLOOKUP($P46,[1]税率!$H:$K,4,0)</f>
        <v>其他（进）</v>
      </c>
      <c r="S46" s="16" t="s">
        <v>404</v>
      </c>
      <c r="T46" s="5">
        <f>VLOOKUP(S46,[1]税率!A:B,2,0)</f>
        <v>2.9999999999999997E-4</v>
      </c>
      <c r="U46" s="4" t="str">
        <f>VLOOKUP(S46,[1]税率!A:C,3,0)</f>
        <v>CG</v>
      </c>
      <c r="V46" s="16" t="s">
        <v>545</v>
      </c>
      <c r="W46" s="4" t="s">
        <v>546</v>
      </c>
      <c r="X46" s="4" t="s">
        <v>54</v>
      </c>
      <c r="Y46" s="4" t="s">
        <v>54</v>
      </c>
      <c r="Z46" s="4" t="s">
        <v>54</v>
      </c>
      <c r="AA46" s="4" t="s">
        <v>54</v>
      </c>
      <c r="AB46" s="9"/>
      <c r="AC46" s="9"/>
      <c r="AD46" s="4" t="s">
        <v>547</v>
      </c>
      <c r="AF46" s="86"/>
      <c r="AI46" s="5"/>
      <c r="AJ46" s="111" t="s">
        <v>530</v>
      </c>
      <c r="AK46" s="4" t="s">
        <v>231</v>
      </c>
      <c r="AL46" s="4" t="s">
        <v>407</v>
      </c>
      <c r="AN46" s="4" t="s">
        <v>538</v>
      </c>
      <c r="AP46" s="9" t="s">
        <v>42</v>
      </c>
      <c r="AQ46" s="4" t="s">
        <v>531</v>
      </c>
      <c r="AR46" s="4" t="s">
        <v>548</v>
      </c>
      <c r="AS46" s="4" t="s">
        <v>549</v>
      </c>
      <c r="AU46" s="43">
        <f>VLOOKUP(J46,[1]zmm081!$A$1:$D$1801,3,FALSE)</f>
        <v>5101060000</v>
      </c>
      <c r="AV46" s="43" t="str">
        <f>VLOOKUP(J46,[1]zmm081!$A$1:$D$1801,4,FALSE)</f>
        <v>费用-环保排污费</v>
      </c>
      <c r="AZ46" s="101">
        <f t="shared" si="3"/>
        <v>0</v>
      </c>
    </row>
    <row r="47" spans="1:52" ht="13.05" customHeight="1" x14ac:dyDescent="0.3">
      <c r="A47" s="16" t="s">
        <v>397</v>
      </c>
      <c r="B47" s="16" t="s">
        <v>106</v>
      </c>
      <c r="C47" s="4" t="s">
        <v>550</v>
      </c>
      <c r="D47" s="86" t="s">
        <v>131</v>
      </c>
      <c r="E47" s="16" t="s">
        <v>408</v>
      </c>
      <c r="F47" s="86" t="s">
        <v>32</v>
      </c>
      <c r="H47" s="98" t="s">
        <v>420</v>
      </c>
      <c r="I47" s="86" t="s">
        <v>32</v>
      </c>
      <c r="J47" s="42" t="str">
        <f t="shared" si="2"/>
        <v>DBF01001</v>
      </c>
      <c r="K47" s="16" t="s">
        <v>552</v>
      </c>
      <c r="L47" s="92" t="s">
        <v>40</v>
      </c>
      <c r="M47" s="11">
        <v>1</v>
      </c>
      <c r="N47" s="9" t="s">
        <v>553</v>
      </c>
      <c r="O47" s="16" t="str">
        <f t="shared" si="1"/>
        <v>F</v>
      </c>
      <c r="P47" s="4" t="s">
        <v>402</v>
      </c>
      <c r="Q47" s="9">
        <f>VLOOKUP($P47,[1]税率!$H:$K,3,0)</f>
        <v>0.13</v>
      </c>
      <c r="R47" s="4" t="str">
        <f>VLOOKUP($P47,[1]税率!$H:$K,4,0)</f>
        <v>货物、加工修理修配劳务（进）</v>
      </c>
      <c r="S47" s="4" t="s">
        <v>404</v>
      </c>
      <c r="T47" s="5">
        <f>VLOOKUP(S47,[1]税率!A:B,2,0)</f>
        <v>2.9999999999999997E-4</v>
      </c>
      <c r="U47" s="4" t="str">
        <f>VLOOKUP(S47,[1]税率!A:C,3,0)</f>
        <v>CG</v>
      </c>
      <c r="V47" s="16" t="s">
        <v>424</v>
      </c>
      <c r="W47" s="4" t="s">
        <v>425</v>
      </c>
      <c r="X47" s="4" t="s">
        <v>54</v>
      </c>
      <c r="Y47" s="4" t="s">
        <v>54</v>
      </c>
      <c r="Z47" s="4" t="s">
        <v>54</v>
      </c>
      <c r="AA47" s="4" t="s">
        <v>54</v>
      </c>
      <c r="AB47" s="9"/>
      <c r="AC47" s="9"/>
      <c r="AD47" s="4" t="s">
        <v>554</v>
      </c>
      <c r="AF47" s="86"/>
      <c r="AI47" s="5"/>
      <c r="AJ47" s="4" t="s">
        <v>555</v>
      </c>
      <c r="AK47" s="4" t="s">
        <v>231</v>
      </c>
      <c r="AL47" s="4" t="s">
        <v>407</v>
      </c>
      <c r="AN47" s="4" t="s">
        <v>556</v>
      </c>
      <c r="AP47" s="9" t="s">
        <v>434</v>
      </c>
      <c r="AQ47" s="4" t="s">
        <v>360</v>
      </c>
      <c r="AU47" s="43">
        <f>VLOOKUP(J47,[1]zmm081!$A$1:$D$1801,3,FALSE)</f>
        <v>5101011000</v>
      </c>
      <c r="AV47" s="43" t="str">
        <f>VLOOKUP(J47,[1]zmm081!$A$1:$D$1801,4,FALSE)</f>
        <v>费用-办公费</v>
      </c>
      <c r="AZ47" s="101">
        <f t="shared" si="3"/>
        <v>0</v>
      </c>
    </row>
    <row r="48" spans="1:52" ht="13.05" customHeight="1" x14ac:dyDescent="0.3">
      <c r="A48" s="16" t="s">
        <v>397</v>
      </c>
      <c r="B48" s="16" t="s">
        <v>106</v>
      </c>
      <c r="C48" s="4" t="s">
        <v>557</v>
      </c>
      <c r="D48" s="86" t="s">
        <v>156</v>
      </c>
      <c r="E48" s="16" t="s">
        <v>408</v>
      </c>
      <c r="F48" s="86" t="s">
        <v>32</v>
      </c>
      <c r="H48" s="98" t="s">
        <v>420</v>
      </c>
      <c r="I48" s="86" t="s">
        <v>32</v>
      </c>
      <c r="J48" s="42" t="str">
        <f t="shared" si="2"/>
        <v>DBL01001</v>
      </c>
      <c r="K48" s="16" t="s">
        <v>559</v>
      </c>
      <c r="L48" s="92" t="s">
        <v>40</v>
      </c>
      <c r="M48" s="11">
        <v>1</v>
      </c>
      <c r="N48" s="9" t="s">
        <v>560</v>
      </c>
      <c r="O48" s="16" t="str">
        <f t="shared" si="1"/>
        <v>L</v>
      </c>
      <c r="P48" s="4" t="s">
        <v>402</v>
      </c>
      <c r="Q48" s="9">
        <f>VLOOKUP($P48,[1]税率!$H:$K,3,0)</f>
        <v>0.13</v>
      </c>
      <c r="R48" s="4" t="str">
        <f>VLOOKUP($P48,[1]税率!$H:$K,4,0)</f>
        <v>货物、加工修理修配劳务（进）</v>
      </c>
      <c r="S48" s="4" t="s">
        <v>404</v>
      </c>
      <c r="T48" s="5">
        <f>VLOOKUP(S48,[1]税率!A:B,2,0)</f>
        <v>2.9999999999999997E-4</v>
      </c>
      <c r="U48" s="4" t="str">
        <f>VLOOKUP(S48,[1]税率!A:C,3,0)</f>
        <v>CG</v>
      </c>
      <c r="V48" s="16" t="s">
        <v>561</v>
      </c>
      <c r="W48" s="4" t="s">
        <v>562</v>
      </c>
      <c r="X48" s="4" t="s">
        <v>54</v>
      </c>
      <c r="Y48" s="4" t="s">
        <v>54</v>
      </c>
      <c r="Z48" s="4" t="s">
        <v>54</v>
      </c>
      <c r="AA48" s="4" t="s">
        <v>54</v>
      </c>
      <c r="AB48" s="9"/>
      <c r="AC48" s="9"/>
      <c r="AF48" s="86"/>
      <c r="AI48" s="5"/>
      <c r="AJ48" s="4" t="s">
        <v>563</v>
      </c>
      <c r="AK48" s="4" t="s">
        <v>231</v>
      </c>
      <c r="AL48" s="4" t="s">
        <v>407</v>
      </c>
      <c r="AM48" s="4" t="s">
        <v>323</v>
      </c>
      <c r="AN48" s="4" t="s">
        <v>323</v>
      </c>
      <c r="AP48" s="9" t="s">
        <v>42</v>
      </c>
      <c r="AQ48" s="4" t="s">
        <v>324</v>
      </c>
      <c r="AU48" s="43">
        <f>VLOOKUP(J48,[1]zmm081!$A$1:$D$1801,3,FALSE)</f>
        <v>5301001400</v>
      </c>
      <c r="AV48" s="43" t="str">
        <f>VLOOKUP(J48,[1]zmm081!$A$1:$D$1801,4,FALSE)</f>
        <v>研发支出-办公费</v>
      </c>
      <c r="AZ48" s="101">
        <f t="shared" si="3"/>
        <v>0</v>
      </c>
    </row>
    <row r="49" spans="1:52" ht="13.05" customHeight="1" x14ac:dyDescent="0.3">
      <c r="A49" s="16" t="s">
        <v>397</v>
      </c>
      <c r="B49" s="16" t="s">
        <v>106</v>
      </c>
      <c r="C49" s="4" t="s">
        <v>557</v>
      </c>
      <c r="D49" s="86" t="s">
        <v>156</v>
      </c>
      <c r="E49" s="16" t="s">
        <v>408</v>
      </c>
      <c r="F49" s="86" t="s">
        <v>32</v>
      </c>
      <c r="H49" s="98" t="s">
        <v>420</v>
      </c>
      <c r="I49" s="86" t="s">
        <v>125</v>
      </c>
      <c r="J49" s="42" t="str">
        <f t="shared" si="2"/>
        <v>DBL01002</v>
      </c>
      <c r="K49" s="16" t="s">
        <v>565</v>
      </c>
      <c r="L49" s="92" t="s">
        <v>40</v>
      </c>
      <c r="M49" s="11">
        <v>1</v>
      </c>
      <c r="N49" s="9" t="s">
        <v>566</v>
      </c>
      <c r="O49" s="16" t="str">
        <f t="shared" si="1"/>
        <v>L</v>
      </c>
      <c r="P49" s="4" t="s">
        <v>402</v>
      </c>
      <c r="Q49" s="9">
        <f>VLOOKUP($P49,[1]税率!$H:$K,3,0)</f>
        <v>0.13</v>
      </c>
      <c r="R49" s="4" t="str">
        <f>VLOOKUP($P49,[1]税率!$H:$K,4,0)</f>
        <v>货物、加工修理修配劳务（进）</v>
      </c>
      <c r="S49" s="4" t="s">
        <v>404</v>
      </c>
      <c r="T49" s="5">
        <f>VLOOKUP(S49,[1]税率!A:B,2,0)</f>
        <v>2.9999999999999997E-4</v>
      </c>
      <c r="U49" s="4" t="str">
        <f>VLOOKUP(S49,[1]税率!A:C,3,0)</f>
        <v>CG</v>
      </c>
      <c r="V49" s="16" t="s">
        <v>567</v>
      </c>
      <c r="W49" s="4" t="s">
        <v>568</v>
      </c>
      <c r="X49" s="4" t="s">
        <v>54</v>
      </c>
      <c r="Y49" s="4" t="s">
        <v>54</v>
      </c>
      <c r="Z49" s="4" t="s">
        <v>54</v>
      </c>
      <c r="AA49" s="4" t="s">
        <v>54</v>
      </c>
      <c r="AF49" s="4"/>
      <c r="AI49" s="5"/>
      <c r="AJ49" s="4" t="s">
        <v>563</v>
      </c>
      <c r="AK49" s="4" t="s">
        <v>231</v>
      </c>
      <c r="AL49" s="4" t="s">
        <v>407</v>
      </c>
      <c r="AM49" s="4" t="s">
        <v>323</v>
      </c>
      <c r="AN49" s="4" t="s">
        <v>323</v>
      </c>
      <c r="AP49" s="4" t="s">
        <v>525</v>
      </c>
      <c r="AQ49" s="4" t="s">
        <v>324</v>
      </c>
      <c r="AU49" s="43">
        <f>VLOOKUP(J49,[1]zmm081!$A$1:$D$1801,3,FALSE)</f>
        <v>5301000300</v>
      </c>
      <c r="AV49" s="43" t="str">
        <f>VLOOKUP(J49,[1]zmm081!$A$1:$D$1801,4,FALSE)</f>
        <v>研发支出-材料费</v>
      </c>
      <c r="AZ49" s="101">
        <f t="shared" si="3"/>
        <v>0</v>
      </c>
    </row>
    <row r="50" spans="1:52" ht="13.05" customHeight="1" x14ac:dyDescent="0.3">
      <c r="A50" s="16" t="s">
        <v>569</v>
      </c>
      <c r="B50" s="112" t="s">
        <v>111</v>
      </c>
      <c r="E50" s="42" t="s">
        <v>570</v>
      </c>
      <c r="F50" s="86" t="s">
        <v>32</v>
      </c>
      <c r="J50" s="42" t="str">
        <f t="shared" si="2"/>
        <v>DC01</v>
      </c>
      <c r="K50" s="42" t="s">
        <v>572</v>
      </c>
      <c r="L50" s="11" t="s">
        <v>40</v>
      </c>
      <c r="M50" s="11">
        <v>2</v>
      </c>
      <c r="N50" s="4" t="s">
        <v>573</v>
      </c>
      <c r="O50" s="16">
        <f t="shared" si="1"/>
        <v>0</v>
      </c>
      <c r="P50" s="4" t="s">
        <v>574</v>
      </c>
      <c r="Q50" s="9">
        <f>VLOOKUP($P50,[1]税率!$H:$K,3,0)</f>
        <v>0.13</v>
      </c>
      <c r="R50" s="4" t="str">
        <f>VLOOKUP($P50,[1]税率!$H:$K,4,0)</f>
        <v>固定资产（进）</v>
      </c>
      <c r="S50" s="4" t="s">
        <v>404</v>
      </c>
      <c r="T50" s="5">
        <f>VLOOKUP(S50,[1]税率!A:B,2,0)</f>
        <v>2.9999999999999997E-4</v>
      </c>
      <c r="U50" s="4" t="str">
        <f>VLOOKUP(S50,[1]税率!A:C,3,0)</f>
        <v>CG</v>
      </c>
      <c r="V50" s="16"/>
      <c r="X50" s="4" t="s">
        <v>54</v>
      </c>
      <c r="Y50" s="4" t="s">
        <v>54</v>
      </c>
      <c r="Z50" s="4" t="s">
        <v>54</v>
      </c>
      <c r="AA50" s="4" t="s">
        <v>54</v>
      </c>
      <c r="AF50" s="4"/>
      <c r="AI50" s="5"/>
      <c r="AJ50" s="4" t="s">
        <v>406</v>
      </c>
      <c r="AK50" s="4" t="s">
        <v>231</v>
      </c>
      <c r="AL50" s="4" t="s">
        <v>407</v>
      </c>
      <c r="AN50" s="4" t="s">
        <v>323</v>
      </c>
      <c r="AP50" s="4" t="s">
        <v>42</v>
      </c>
      <c r="AQ50" s="4" t="s">
        <v>324</v>
      </c>
      <c r="AU50" s="43">
        <f>VLOOKUP(J50,[1]zmm081!$A$1:$D$1801,3,FALSE)</f>
        <v>0</v>
      </c>
      <c r="AV50" s="43">
        <f>VLOOKUP(J50,[1]zmm081!$A$1:$D$1801,4,FALSE)</f>
        <v>0</v>
      </c>
      <c r="AZ50" s="101">
        <f t="shared" si="3"/>
        <v>0</v>
      </c>
    </row>
    <row r="51" spans="1:52" ht="13.05" customHeight="1" x14ac:dyDescent="0.3">
      <c r="A51" s="16" t="s">
        <v>569</v>
      </c>
      <c r="B51" s="112" t="s">
        <v>111</v>
      </c>
      <c r="E51" s="42" t="s">
        <v>576</v>
      </c>
      <c r="F51" s="86" t="s">
        <v>125</v>
      </c>
      <c r="J51" s="42" t="str">
        <f t="shared" si="2"/>
        <v>DC02</v>
      </c>
      <c r="K51" s="16" t="s">
        <v>578</v>
      </c>
      <c r="L51" s="11" t="s">
        <v>40</v>
      </c>
      <c r="M51" s="11">
        <v>2</v>
      </c>
      <c r="N51" s="4" t="s">
        <v>579</v>
      </c>
      <c r="O51" s="16">
        <f t="shared" si="1"/>
        <v>0</v>
      </c>
      <c r="P51" s="4" t="s">
        <v>574</v>
      </c>
      <c r="Q51" s="9">
        <f>VLOOKUP($P51,[1]税率!$H:$K,3,0)</f>
        <v>0.13</v>
      </c>
      <c r="R51" s="4" t="str">
        <f>VLOOKUP($P51,[1]税率!$H:$K,4,0)</f>
        <v>固定资产（进）</v>
      </c>
      <c r="S51" s="4" t="s">
        <v>335</v>
      </c>
      <c r="T51" s="5">
        <f>VLOOKUP(S51,[1]税率!A:B,2,0)</f>
        <v>2.9999999999999997E-4</v>
      </c>
      <c r="U51" s="4" t="str">
        <f>VLOOKUP(S51,[1]税率!A:C,3,0)</f>
        <v>JS</v>
      </c>
      <c r="V51" s="16"/>
      <c r="X51" s="4" t="s">
        <v>54</v>
      </c>
      <c r="Y51" s="4" t="s">
        <v>54</v>
      </c>
      <c r="Z51" s="4" t="s">
        <v>54</v>
      </c>
      <c r="AA51" s="4" t="s">
        <v>54</v>
      </c>
      <c r="AF51" s="4"/>
      <c r="AI51" s="5"/>
      <c r="AJ51" s="4" t="s">
        <v>563</v>
      </c>
      <c r="AK51" s="4" t="s">
        <v>231</v>
      </c>
      <c r="AL51" s="4" t="s">
        <v>580</v>
      </c>
      <c r="AN51" s="4" t="s">
        <v>323</v>
      </c>
      <c r="AP51" s="4" t="s">
        <v>42</v>
      </c>
      <c r="AQ51" s="4" t="s">
        <v>347</v>
      </c>
      <c r="AU51" s="43">
        <f>VLOOKUP(J51,[1]zmm081!$A$1:$D$1801,3,FALSE)</f>
        <v>0</v>
      </c>
      <c r="AV51" s="43">
        <f>VLOOKUP(J51,[1]zmm081!$A$1:$D$1801,4,FALSE)</f>
        <v>0</v>
      </c>
      <c r="AZ51" s="101">
        <f t="shared" si="3"/>
        <v>0</v>
      </c>
    </row>
    <row r="52" spans="1:52" ht="13.05" customHeight="1" x14ac:dyDescent="0.3">
      <c r="A52" s="16" t="s">
        <v>569</v>
      </c>
      <c r="B52" s="112" t="s">
        <v>111</v>
      </c>
      <c r="E52" s="42" t="s">
        <v>576</v>
      </c>
      <c r="F52" s="86" t="s">
        <v>152</v>
      </c>
      <c r="J52" s="42" t="str">
        <f t="shared" si="2"/>
        <v>DC03</v>
      </c>
      <c r="K52" s="16" t="s">
        <v>582</v>
      </c>
      <c r="L52" s="11" t="s">
        <v>40</v>
      </c>
      <c r="M52" s="11">
        <v>2</v>
      </c>
      <c r="N52" s="4" t="s">
        <v>583</v>
      </c>
      <c r="O52" s="16">
        <f t="shared" si="1"/>
        <v>0</v>
      </c>
      <c r="P52" s="4" t="s">
        <v>574</v>
      </c>
      <c r="Q52" s="9">
        <f>VLOOKUP($P52,[1]税率!$H:$K,3,0)</f>
        <v>0.13</v>
      </c>
      <c r="R52" s="4" t="str">
        <f>VLOOKUP($P52,[1]税率!$H:$K,4,0)</f>
        <v>固定资产（进）</v>
      </c>
      <c r="S52" s="4" t="s">
        <v>358</v>
      </c>
      <c r="T52" s="5">
        <f>VLOOKUP(S52,[1]税率!A:B,2,0)</f>
        <v>5.0000000000000001E-4</v>
      </c>
      <c r="U52" s="4" t="str">
        <f>VLOOKUP(S52,[1]税率!A:C,3,0)</f>
        <v>CQ</v>
      </c>
      <c r="V52" s="16"/>
      <c r="X52" s="4" t="s">
        <v>54</v>
      </c>
      <c r="Y52" s="4" t="s">
        <v>54</v>
      </c>
      <c r="Z52" s="4" t="s">
        <v>54</v>
      </c>
      <c r="AA52" s="4" t="s">
        <v>54</v>
      </c>
      <c r="AF52" s="4"/>
      <c r="AI52" s="5"/>
      <c r="AJ52" s="4" t="s">
        <v>563</v>
      </c>
      <c r="AK52" s="4" t="s">
        <v>231</v>
      </c>
      <c r="AL52" s="4" t="s">
        <v>580</v>
      </c>
      <c r="AN52" s="4" t="s">
        <v>323</v>
      </c>
      <c r="AP52" s="4" t="s">
        <v>42</v>
      </c>
      <c r="AQ52" s="4" t="s">
        <v>347</v>
      </c>
      <c r="AU52" s="43">
        <f>VLOOKUP(J52,[1]zmm081!$A$1:$D$1801,3,FALSE)</f>
        <v>0</v>
      </c>
      <c r="AV52" s="43">
        <f>VLOOKUP(J52,[1]zmm081!$A$1:$D$1801,4,FALSE)</f>
        <v>0</v>
      </c>
      <c r="AZ52" s="101">
        <f t="shared" si="3"/>
        <v>0</v>
      </c>
    </row>
    <row r="53" spans="1:52" ht="13.05" customHeight="1" x14ac:dyDescent="0.3">
      <c r="A53" s="16" t="s">
        <v>569</v>
      </c>
      <c r="B53" s="112" t="s">
        <v>111</v>
      </c>
      <c r="E53" s="42" t="s">
        <v>576</v>
      </c>
      <c r="F53" s="86" t="s">
        <v>161</v>
      </c>
      <c r="J53" s="42" t="str">
        <f t="shared" si="2"/>
        <v>DC04</v>
      </c>
      <c r="K53" s="16" t="s">
        <v>585</v>
      </c>
      <c r="L53" s="11" t="s">
        <v>40</v>
      </c>
      <c r="M53" s="11">
        <v>2</v>
      </c>
      <c r="N53" s="4" t="s">
        <v>586</v>
      </c>
      <c r="O53" s="16">
        <f t="shared" si="1"/>
        <v>0</v>
      </c>
      <c r="P53" s="4" t="s">
        <v>574</v>
      </c>
      <c r="Q53" s="9">
        <f>VLOOKUP($P53,[1]税率!$H:$K,3,0)</f>
        <v>0.13</v>
      </c>
      <c r="R53" s="4" t="str">
        <f>VLOOKUP($P53,[1]税率!$H:$K,4,0)</f>
        <v>固定资产（进）</v>
      </c>
      <c r="S53" s="4" t="s">
        <v>358</v>
      </c>
      <c r="T53" s="5">
        <f>VLOOKUP(S53,[1]税率!A:B,2,0)</f>
        <v>5.0000000000000001E-4</v>
      </c>
      <c r="U53" s="4" t="str">
        <f>VLOOKUP(S53,[1]税率!A:C,3,0)</f>
        <v>CQ</v>
      </c>
      <c r="V53" s="16"/>
      <c r="X53" s="4" t="s">
        <v>54</v>
      </c>
      <c r="Y53" s="4" t="s">
        <v>54</v>
      </c>
      <c r="Z53" s="4" t="s">
        <v>54</v>
      </c>
      <c r="AA53" s="4" t="s">
        <v>54</v>
      </c>
      <c r="AF53" s="4"/>
      <c r="AI53" s="5"/>
      <c r="AJ53" s="4" t="s">
        <v>563</v>
      </c>
      <c r="AK53" s="4" t="s">
        <v>231</v>
      </c>
      <c r="AL53" s="4" t="s">
        <v>580</v>
      </c>
      <c r="AN53" s="4" t="s">
        <v>323</v>
      </c>
      <c r="AP53" s="4" t="s">
        <v>42</v>
      </c>
      <c r="AQ53" s="4" t="s">
        <v>324</v>
      </c>
      <c r="AU53" s="43">
        <f>VLOOKUP(J53,[1]zmm081!$A$1:$D$1801,3,FALSE)</f>
        <v>0</v>
      </c>
      <c r="AV53" s="43">
        <f>VLOOKUP(J53,[1]zmm081!$A$1:$D$1801,4,FALSE)</f>
        <v>0</v>
      </c>
      <c r="AZ53" s="101">
        <f t="shared" si="3"/>
        <v>0</v>
      </c>
    </row>
    <row r="54" spans="1:52" ht="13.05" customHeight="1" x14ac:dyDescent="0.3">
      <c r="A54" s="16" t="s">
        <v>569</v>
      </c>
      <c r="B54" s="112" t="s">
        <v>111</v>
      </c>
      <c r="E54" s="42" t="s">
        <v>576</v>
      </c>
      <c r="F54" s="86" t="s">
        <v>26</v>
      </c>
      <c r="J54" s="42" t="str">
        <f t="shared" si="2"/>
        <v>DC05</v>
      </c>
      <c r="K54" s="16" t="s">
        <v>588</v>
      </c>
      <c r="L54" s="11" t="s">
        <v>40</v>
      </c>
      <c r="M54" s="11">
        <v>2</v>
      </c>
      <c r="N54" s="4" t="s">
        <v>589</v>
      </c>
      <c r="O54" s="16">
        <f t="shared" si="1"/>
        <v>0</v>
      </c>
      <c r="P54" s="4" t="s">
        <v>574</v>
      </c>
      <c r="Q54" s="9">
        <f>VLOOKUP($P54,[1]税率!$H:$K,3,0)</f>
        <v>0.13</v>
      </c>
      <c r="R54" s="4" t="str">
        <f>VLOOKUP($P54,[1]税率!$H:$K,4,0)</f>
        <v>固定资产（进）</v>
      </c>
      <c r="S54" s="4" t="s">
        <v>404</v>
      </c>
      <c r="T54" s="5">
        <f>VLOOKUP(S54,[1]税率!A:B,2,0)</f>
        <v>2.9999999999999997E-4</v>
      </c>
      <c r="U54" s="4" t="str">
        <f>VLOOKUP(S54,[1]税率!A:C,3,0)</f>
        <v>CG</v>
      </c>
      <c r="V54" s="16"/>
      <c r="X54" s="4" t="s">
        <v>54</v>
      </c>
      <c r="Y54" s="4" t="s">
        <v>54</v>
      </c>
      <c r="Z54" s="4" t="s">
        <v>54</v>
      </c>
      <c r="AA54" s="4" t="s">
        <v>54</v>
      </c>
      <c r="AF54" s="4"/>
      <c r="AI54" s="5"/>
      <c r="AJ54" s="4" t="s">
        <v>406</v>
      </c>
      <c r="AK54" s="4" t="s">
        <v>231</v>
      </c>
      <c r="AL54" s="4" t="s">
        <v>407</v>
      </c>
      <c r="AN54" s="4" t="s">
        <v>323</v>
      </c>
      <c r="AP54" s="4" t="s">
        <v>42</v>
      </c>
      <c r="AQ54" s="4" t="s">
        <v>324</v>
      </c>
      <c r="AU54" s="43">
        <f>VLOOKUP(J54,[1]zmm081!$A$1:$D$1801,3,FALSE)</f>
        <v>0</v>
      </c>
      <c r="AV54" s="43">
        <f>VLOOKUP(J54,[1]zmm081!$A$1:$D$1801,4,FALSE)</f>
        <v>0</v>
      </c>
      <c r="AZ54" s="101">
        <f t="shared" si="3"/>
        <v>0</v>
      </c>
    </row>
    <row r="55" spans="1:52" ht="13.05" customHeight="1" x14ac:dyDescent="0.3">
      <c r="A55" s="16" t="s">
        <v>569</v>
      </c>
      <c r="B55" s="112" t="s">
        <v>111</v>
      </c>
      <c r="E55" s="42" t="s">
        <v>576</v>
      </c>
      <c r="F55" s="86" t="s">
        <v>169</v>
      </c>
      <c r="J55" s="42" t="str">
        <f t="shared" si="2"/>
        <v>DC06</v>
      </c>
      <c r="K55" s="42" t="s">
        <v>591</v>
      </c>
      <c r="L55" s="11" t="s">
        <v>40</v>
      </c>
      <c r="M55" s="11">
        <v>2</v>
      </c>
      <c r="N55" s="4" t="s">
        <v>592</v>
      </c>
      <c r="O55" s="16">
        <f t="shared" si="1"/>
        <v>0</v>
      </c>
      <c r="P55" s="4" t="s">
        <v>574</v>
      </c>
      <c r="Q55" s="9">
        <f>VLOOKUP($P55,[1]税率!$H:$K,3,0)</f>
        <v>0.13</v>
      </c>
      <c r="R55" s="4" t="str">
        <f>VLOOKUP($P55,[1]税率!$H:$K,4,0)</f>
        <v>固定资产（进）</v>
      </c>
      <c r="S55" s="4" t="s">
        <v>358</v>
      </c>
      <c r="T55" s="5">
        <f>VLOOKUP(S55,[1]税率!A:B,2,0)</f>
        <v>5.0000000000000001E-4</v>
      </c>
      <c r="U55" s="4" t="str">
        <f>VLOOKUP(S55,[1]税率!A:C,3,0)</f>
        <v>CQ</v>
      </c>
      <c r="V55" s="16"/>
      <c r="X55" s="4" t="s">
        <v>54</v>
      </c>
      <c r="Y55" s="4" t="s">
        <v>54</v>
      </c>
      <c r="Z55" s="4" t="s">
        <v>54</v>
      </c>
      <c r="AA55" s="4" t="s">
        <v>54</v>
      </c>
      <c r="AF55" s="4"/>
      <c r="AI55" s="5"/>
      <c r="AJ55" s="4" t="s">
        <v>406</v>
      </c>
      <c r="AK55" s="4" t="s">
        <v>231</v>
      </c>
      <c r="AL55" s="4" t="s">
        <v>407</v>
      </c>
      <c r="AN55" s="4" t="s">
        <v>323</v>
      </c>
      <c r="AP55" s="4" t="s">
        <v>42</v>
      </c>
      <c r="AQ55" s="4" t="s">
        <v>324</v>
      </c>
      <c r="AU55" s="43">
        <f>VLOOKUP(J55,[1]zmm081!$A$1:$D$1801,3,FALSE)</f>
        <v>0</v>
      </c>
      <c r="AV55" s="43">
        <f>VLOOKUP(J55,[1]zmm081!$A$1:$D$1801,4,FALSE)</f>
        <v>0</v>
      </c>
      <c r="AZ55" s="101">
        <f t="shared" si="3"/>
        <v>0</v>
      </c>
    </row>
    <row r="56" spans="1:52" ht="13.05" customHeight="1" x14ac:dyDescent="0.3">
      <c r="A56" s="16" t="s">
        <v>569</v>
      </c>
      <c r="B56" s="112" t="s">
        <v>111</v>
      </c>
      <c r="E56" s="42" t="s">
        <v>570</v>
      </c>
      <c r="F56" s="86" t="s">
        <v>175</v>
      </c>
      <c r="J56" s="42" t="str">
        <f t="shared" si="2"/>
        <v>DC07</v>
      </c>
      <c r="K56" s="4" t="s">
        <v>594</v>
      </c>
      <c r="L56" s="11" t="s">
        <v>40</v>
      </c>
      <c r="M56" s="11">
        <v>2</v>
      </c>
      <c r="N56" s="4" t="s">
        <v>595</v>
      </c>
      <c r="O56" s="16">
        <f t="shared" si="1"/>
        <v>0</v>
      </c>
      <c r="P56" s="4" t="s">
        <v>574</v>
      </c>
      <c r="Q56" s="9">
        <f>VLOOKUP($P56,[1]税率!$H:$K,3,0)</f>
        <v>0.13</v>
      </c>
      <c r="R56" s="4" t="str">
        <f>VLOOKUP($P56,[1]税率!$H:$K,4,0)</f>
        <v>固定资产（进）</v>
      </c>
      <c r="S56" s="4" t="s">
        <v>404</v>
      </c>
      <c r="T56" s="5">
        <f>VLOOKUP(S56,[1]税率!A:B,2,0)</f>
        <v>2.9999999999999997E-4</v>
      </c>
      <c r="U56" s="4" t="str">
        <f>VLOOKUP(S56,[1]税率!A:C,3,0)</f>
        <v>CG</v>
      </c>
      <c r="X56" s="4" t="s">
        <v>54</v>
      </c>
      <c r="Y56" s="4" t="s">
        <v>54</v>
      </c>
      <c r="Z56" s="4" t="s">
        <v>54</v>
      </c>
      <c r="AA56" s="4" t="s">
        <v>54</v>
      </c>
      <c r="AB56" s="9"/>
      <c r="AF56" s="4"/>
      <c r="AJ56" s="4" t="s">
        <v>406</v>
      </c>
      <c r="AK56" s="4" t="s">
        <v>231</v>
      </c>
      <c r="AL56" s="4" t="s">
        <v>407</v>
      </c>
      <c r="AN56" s="4" t="s">
        <v>323</v>
      </c>
      <c r="AP56" s="4" t="s">
        <v>42</v>
      </c>
      <c r="AQ56" s="4" t="s">
        <v>324</v>
      </c>
      <c r="AR56" s="4" t="s">
        <v>596</v>
      </c>
      <c r="AS56" s="4" t="s">
        <v>597</v>
      </c>
      <c r="AU56" s="43">
        <f>VLOOKUP(J56,[1]zmm081!$A$1:$D$1801,3,FALSE)</f>
        <v>0</v>
      </c>
      <c r="AV56" s="43">
        <f>VLOOKUP(J56,[1]zmm081!$A$1:$D$1801,4,FALSE)</f>
        <v>0</v>
      </c>
      <c r="AZ56" s="43">
        <f t="shared" si="3"/>
        <v>0</v>
      </c>
    </row>
    <row r="57" spans="1:52" ht="13.05" customHeight="1" x14ac:dyDescent="0.3">
      <c r="A57" s="4" t="s">
        <v>569</v>
      </c>
      <c r="B57" s="16" t="s">
        <v>111</v>
      </c>
      <c r="E57" s="4" t="s">
        <v>570</v>
      </c>
      <c r="F57" s="86" t="s">
        <v>181</v>
      </c>
      <c r="J57" s="42" t="str">
        <f t="shared" si="2"/>
        <v>DC08</v>
      </c>
      <c r="K57" s="4" t="s">
        <v>599</v>
      </c>
      <c r="L57" s="11" t="s">
        <v>40</v>
      </c>
      <c r="M57" s="11">
        <v>1</v>
      </c>
      <c r="N57" s="4" t="s">
        <v>600</v>
      </c>
      <c r="P57" s="4" t="s">
        <v>601</v>
      </c>
      <c r="Q57" s="9">
        <f>VLOOKUP($P57,[1]税率!$H:$K,3,0)</f>
        <v>0.09</v>
      </c>
      <c r="R57" s="4" t="str">
        <f>VLOOKUP($P57,[1]税率!$H:$K,4,0)</f>
        <v>运输服务（进）</v>
      </c>
      <c r="S57" s="16" t="s">
        <v>603</v>
      </c>
      <c r="T57" s="16">
        <f>VLOOKUP(S57,[1]税率!A:B,2,0)</f>
        <v>5.0000000000000001E-4</v>
      </c>
      <c r="U57" s="4" t="str">
        <f>VLOOKUP(S57,[1]税率!A:C,3,0)</f>
        <v>YS</v>
      </c>
      <c r="V57" s="16"/>
      <c r="X57" s="4" t="s">
        <v>54</v>
      </c>
      <c r="Y57" s="4" t="s">
        <v>54</v>
      </c>
      <c r="Z57" s="4" t="s">
        <v>54</v>
      </c>
      <c r="AA57" s="4" t="s">
        <v>54</v>
      </c>
      <c r="AB57" s="9" t="s">
        <v>605</v>
      </c>
      <c r="AC57" s="9"/>
      <c r="AF57" s="86"/>
      <c r="AI57" s="5"/>
      <c r="AJ57" s="4" t="s">
        <v>406</v>
      </c>
      <c r="AK57" s="4" t="s">
        <v>231</v>
      </c>
      <c r="AL57" s="4" t="s">
        <v>407</v>
      </c>
      <c r="AN57" s="4" t="s">
        <v>323</v>
      </c>
      <c r="AP57" s="9" t="s">
        <v>42</v>
      </c>
      <c r="AQ57" s="4" t="s">
        <v>324</v>
      </c>
      <c r="AR57" s="4" t="s">
        <v>606</v>
      </c>
      <c r="AS57" s="4" t="s">
        <v>607</v>
      </c>
      <c r="AU57" s="43">
        <f>VLOOKUP(J57,[1]zmm081!$A$1:$D$1801,3,FALSE)</f>
        <v>0</v>
      </c>
      <c r="AV57" s="43">
        <f>VLOOKUP(J57,[1]zmm081!$A$1:$D$1801,4,FALSE)</f>
        <v>0</v>
      </c>
      <c r="AZ57" s="101">
        <f t="shared" si="3"/>
        <v>0</v>
      </c>
    </row>
    <row r="58" spans="1:52" ht="13.05" customHeight="1" x14ac:dyDescent="0.3">
      <c r="A58" s="16" t="s">
        <v>13</v>
      </c>
      <c r="B58" s="42" t="s">
        <v>15</v>
      </c>
      <c r="C58" s="4" t="s">
        <v>419</v>
      </c>
      <c r="D58" s="86" t="s">
        <v>101</v>
      </c>
      <c r="E58" s="4" t="s">
        <v>608</v>
      </c>
      <c r="F58" s="86" t="s">
        <v>216</v>
      </c>
      <c r="G58" s="4"/>
      <c r="H58" s="98" t="s">
        <v>420</v>
      </c>
      <c r="I58" s="86" t="s">
        <v>216</v>
      </c>
      <c r="J58" s="42" t="str">
        <f t="shared" si="2"/>
        <v>DDA00000</v>
      </c>
      <c r="K58" s="46" t="s">
        <v>610</v>
      </c>
      <c r="L58" s="92" t="s">
        <v>40</v>
      </c>
      <c r="M58" s="11">
        <v>1</v>
      </c>
      <c r="N58" s="9" t="s">
        <v>611</v>
      </c>
      <c r="O58" s="16" t="str">
        <f t="shared" ref="O58:O89" si="4">D58</f>
        <v>A</v>
      </c>
      <c r="P58" s="9" t="s">
        <v>612</v>
      </c>
      <c r="Q58" s="9">
        <f>VLOOKUP($P58,[1]税率!$H:$K,3,0)</f>
        <v>0</v>
      </c>
      <c r="R58" s="4" t="str">
        <f>VLOOKUP($P58,[1]税率!$H:$K,4,0)</f>
        <v>进项税</v>
      </c>
      <c r="S58" s="4" t="s">
        <v>370</v>
      </c>
      <c r="T58" s="5">
        <f>VLOOKUP(S58,[1]税率!A:B,2,0)</f>
        <v>0</v>
      </c>
      <c r="U58" s="4" t="str">
        <f>VLOOKUP(S58,[1]税率!A:C,3,0)</f>
        <v>FW</v>
      </c>
      <c r="V58" s="16" t="s">
        <v>614</v>
      </c>
      <c r="W58" s="4" t="s">
        <v>615</v>
      </c>
      <c r="X58" s="4" t="s">
        <v>54</v>
      </c>
      <c r="Y58" s="4" t="s">
        <v>54</v>
      </c>
      <c r="Z58" s="4" t="s">
        <v>54</v>
      </c>
      <c r="AA58" s="4" t="s">
        <v>54</v>
      </c>
      <c r="AB58" s="9"/>
      <c r="AC58" s="9"/>
      <c r="AF58" s="86"/>
      <c r="AI58" s="5"/>
      <c r="AJ58" s="4" t="s">
        <v>450</v>
      </c>
      <c r="AK58" s="4" t="s">
        <v>231</v>
      </c>
      <c r="AL58" s="4" t="s">
        <v>407</v>
      </c>
      <c r="AN58" s="4" t="s">
        <v>253</v>
      </c>
      <c r="AP58" s="9" t="s">
        <v>42</v>
      </c>
      <c r="AQ58" s="4" t="s">
        <v>324</v>
      </c>
      <c r="AU58" s="43">
        <f>VLOOKUP(J58,[1]zmm081!$A$1:$D$1801,3,FALSE)</f>
        <v>5101057000</v>
      </c>
      <c r="AV58" s="43" t="str">
        <f>VLOOKUP(J58,[1]zmm081!$A$1:$D$1801,4,FALSE)</f>
        <v>费用-社团协会会费</v>
      </c>
      <c r="AZ58" s="101">
        <f t="shared" si="3"/>
        <v>0</v>
      </c>
    </row>
    <row r="59" spans="1:52" ht="13.05" customHeight="1" x14ac:dyDescent="0.3">
      <c r="A59" s="102" t="s">
        <v>13</v>
      </c>
      <c r="B59" s="106" t="s">
        <v>15</v>
      </c>
      <c r="C59" s="103" t="s">
        <v>419</v>
      </c>
      <c r="D59" s="104" t="s">
        <v>101</v>
      </c>
      <c r="E59" s="103" t="s">
        <v>608</v>
      </c>
      <c r="F59" s="104" t="s">
        <v>216</v>
      </c>
      <c r="G59" s="103"/>
      <c r="H59" s="105" t="s">
        <v>420</v>
      </c>
      <c r="I59" s="104" t="s">
        <v>32</v>
      </c>
      <c r="J59" s="106" t="str">
        <f t="shared" si="2"/>
        <v>DDA00001</v>
      </c>
      <c r="K59" s="113" t="s">
        <v>616</v>
      </c>
      <c r="L59" s="107" t="s">
        <v>40</v>
      </c>
      <c r="M59" s="108">
        <v>1</v>
      </c>
      <c r="N59" s="109" t="s">
        <v>617</v>
      </c>
      <c r="O59" s="16" t="str">
        <f t="shared" si="4"/>
        <v>A</v>
      </c>
      <c r="P59" s="4" t="s">
        <v>612</v>
      </c>
      <c r="Q59" s="9">
        <f>VLOOKUP($P59,[1]税率!$H:$K,3,0)</f>
        <v>0</v>
      </c>
      <c r="R59" s="4" t="str">
        <f>VLOOKUP($P59,[1]税率!$H:$K,4,0)</f>
        <v>进项税</v>
      </c>
      <c r="S59" s="4" t="s">
        <v>370</v>
      </c>
      <c r="T59" s="5">
        <f>VLOOKUP(S59,[1]税率!A:B,2,0)</f>
        <v>0</v>
      </c>
      <c r="U59" s="4" t="str">
        <f>VLOOKUP(S59,[1]税率!A:C,3,0)</f>
        <v>FW</v>
      </c>
      <c r="V59" s="102" t="s">
        <v>618</v>
      </c>
      <c r="W59" s="103" t="s">
        <v>619</v>
      </c>
      <c r="X59" s="4" t="s">
        <v>54</v>
      </c>
      <c r="Y59" s="4" t="s">
        <v>54</v>
      </c>
      <c r="Z59" s="4" t="s">
        <v>54</v>
      </c>
      <c r="AA59" s="4" t="s">
        <v>54</v>
      </c>
      <c r="AB59" s="9"/>
      <c r="AC59" s="9"/>
      <c r="AE59" s="4" t="s">
        <v>440</v>
      </c>
      <c r="AF59" s="86"/>
      <c r="AI59" s="5"/>
      <c r="AJ59" s="4" t="s">
        <v>563</v>
      </c>
      <c r="AK59" s="4" t="s">
        <v>231</v>
      </c>
      <c r="AL59" s="4" t="s">
        <v>407</v>
      </c>
      <c r="AN59" s="4" t="s">
        <v>580</v>
      </c>
      <c r="AP59" s="109" t="s">
        <v>42</v>
      </c>
      <c r="AQ59" s="103" t="s">
        <v>347</v>
      </c>
      <c r="AR59" s="4" t="s">
        <v>620</v>
      </c>
      <c r="AS59" s="4" t="s">
        <v>621</v>
      </c>
      <c r="AU59" s="43" t="e">
        <f>VLOOKUP(J59,[1]zmm081!$A$1:$D$1801,3,FALSE)</f>
        <v>#N/A</v>
      </c>
      <c r="AV59" s="43" t="e">
        <f>VLOOKUP(J59,[1]zmm081!$A$1:$D$1801,4,FALSE)</f>
        <v>#N/A</v>
      </c>
      <c r="AZ59" s="101" t="e">
        <f t="shared" si="3"/>
        <v>#N/A</v>
      </c>
    </row>
    <row r="60" spans="1:52" ht="13.05" customHeight="1" x14ac:dyDescent="0.3">
      <c r="A60" s="102" t="s">
        <v>13</v>
      </c>
      <c r="B60" s="106" t="s">
        <v>15</v>
      </c>
      <c r="C60" s="103" t="s">
        <v>419</v>
      </c>
      <c r="D60" s="104" t="s">
        <v>101</v>
      </c>
      <c r="E60" s="103" t="s">
        <v>608</v>
      </c>
      <c r="F60" s="104" t="s">
        <v>216</v>
      </c>
      <c r="G60" s="103"/>
      <c r="H60" s="105" t="s">
        <v>420</v>
      </c>
      <c r="I60" s="104" t="s">
        <v>125</v>
      </c>
      <c r="J60" s="106" t="str">
        <f t="shared" si="2"/>
        <v>DDA00002</v>
      </c>
      <c r="K60" s="113" t="s">
        <v>622</v>
      </c>
      <c r="L60" s="107" t="s">
        <v>40</v>
      </c>
      <c r="M60" s="108">
        <v>1</v>
      </c>
      <c r="N60" s="109" t="s">
        <v>623</v>
      </c>
      <c r="O60" s="16" t="str">
        <f t="shared" si="4"/>
        <v>A</v>
      </c>
      <c r="P60" s="9" t="s">
        <v>612</v>
      </c>
      <c r="Q60" s="9">
        <f>VLOOKUP($P60,[1]税率!$H:$K,3,0)</f>
        <v>0</v>
      </c>
      <c r="R60" s="4" t="str">
        <f>VLOOKUP($P60,[1]税率!$H:$K,4,0)</f>
        <v>进项税</v>
      </c>
      <c r="S60" s="4" t="s">
        <v>370</v>
      </c>
      <c r="T60" s="5">
        <f>VLOOKUP(S60,[1]税率!A:B,2,0)</f>
        <v>0</v>
      </c>
      <c r="U60" s="4" t="str">
        <f>VLOOKUP(S60,[1]税率!A:C,3,0)</f>
        <v>FW</v>
      </c>
      <c r="V60" s="102" t="s">
        <v>424</v>
      </c>
      <c r="W60" s="103" t="s">
        <v>425</v>
      </c>
      <c r="X60" s="4" t="s">
        <v>54</v>
      </c>
      <c r="Y60" s="4" t="s">
        <v>54</v>
      </c>
      <c r="Z60" s="4" t="s">
        <v>54</v>
      </c>
      <c r="AA60" s="4" t="s">
        <v>54</v>
      </c>
      <c r="AB60" s="9"/>
      <c r="AC60" s="9"/>
      <c r="AF60" s="86"/>
      <c r="AI60" s="5"/>
      <c r="AJ60" s="4" t="s">
        <v>563</v>
      </c>
      <c r="AK60" s="4" t="s">
        <v>231</v>
      </c>
      <c r="AL60" s="4" t="s">
        <v>407</v>
      </c>
      <c r="AM60" s="4" t="s">
        <v>323</v>
      </c>
      <c r="AN60" s="4" t="s">
        <v>323</v>
      </c>
      <c r="AP60" s="109" t="s">
        <v>42</v>
      </c>
      <c r="AQ60" s="103" t="s">
        <v>324</v>
      </c>
      <c r="AR60" s="4" t="s">
        <v>624</v>
      </c>
      <c r="AU60" s="43" t="e">
        <f>VLOOKUP(J60,[1]zmm081!$A$1:$D$1801,3,FALSE)</f>
        <v>#N/A</v>
      </c>
      <c r="AV60" s="43" t="e">
        <f>VLOOKUP(J60,[1]zmm081!$A$1:$D$1801,4,FALSE)</f>
        <v>#N/A</v>
      </c>
      <c r="AZ60" s="101" t="e">
        <f t="shared" si="3"/>
        <v>#N/A</v>
      </c>
    </row>
    <row r="61" spans="1:52" ht="13.05" customHeight="1" x14ac:dyDescent="0.3">
      <c r="A61" s="16" t="s">
        <v>13</v>
      </c>
      <c r="B61" s="42" t="s">
        <v>15</v>
      </c>
      <c r="C61" s="4" t="s">
        <v>419</v>
      </c>
      <c r="D61" s="86" t="s">
        <v>101</v>
      </c>
      <c r="E61" s="4" t="s">
        <v>608</v>
      </c>
      <c r="F61" s="86" t="s">
        <v>216</v>
      </c>
      <c r="G61" s="4"/>
      <c r="H61" s="98" t="s">
        <v>420</v>
      </c>
      <c r="I61" s="86" t="s">
        <v>152</v>
      </c>
      <c r="J61" s="42" t="str">
        <f t="shared" si="2"/>
        <v>DDA00003</v>
      </c>
      <c r="K61" s="46" t="s">
        <v>626</v>
      </c>
      <c r="L61" s="92" t="s">
        <v>40</v>
      </c>
      <c r="M61" s="11">
        <v>1</v>
      </c>
      <c r="N61" s="9" t="s">
        <v>627</v>
      </c>
      <c r="O61" s="16" t="str">
        <f t="shared" si="4"/>
        <v>A</v>
      </c>
      <c r="P61" s="9" t="s">
        <v>612</v>
      </c>
      <c r="Q61" s="9">
        <f>VLOOKUP($P61,[1]税率!$H:$K,3,0)</f>
        <v>0</v>
      </c>
      <c r="R61" s="4" t="str">
        <f>VLOOKUP($P61,[1]税率!$H:$K,4,0)</f>
        <v>进项税</v>
      </c>
      <c r="S61" s="4" t="s">
        <v>370</v>
      </c>
      <c r="T61" s="5">
        <f>VLOOKUP(S61,[1]税率!A:B,2,0)</f>
        <v>0</v>
      </c>
      <c r="U61" s="4" t="str">
        <f>VLOOKUP(S61,[1]税率!A:C,3,0)</f>
        <v>FW</v>
      </c>
      <c r="V61" s="4" t="s">
        <v>614</v>
      </c>
      <c r="W61" s="4" t="s">
        <v>615</v>
      </c>
      <c r="X61" s="4" t="s">
        <v>54</v>
      </c>
      <c r="Y61" s="4" t="s">
        <v>54</v>
      </c>
      <c r="Z61" s="4" t="s">
        <v>54</v>
      </c>
      <c r="AA61" s="4" t="s">
        <v>54</v>
      </c>
      <c r="AF61" s="4"/>
      <c r="AJ61" s="111" t="s">
        <v>628</v>
      </c>
      <c r="AK61" s="4" t="s">
        <v>231</v>
      </c>
      <c r="AL61" s="4" t="s">
        <v>407</v>
      </c>
      <c r="AN61" s="4" t="s">
        <v>556</v>
      </c>
      <c r="AP61" s="4" t="s">
        <v>42</v>
      </c>
      <c r="AQ61" s="4" t="s">
        <v>324</v>
      </c>
      <c r="AR61" s="4" t="s">
        <v>629</v>
      </c>
      <c r="AU61" s="43">
        <f>VLOOKUP(J61,[1]zmm081!$A$1:$D$1801,3,FALSE)</f>
        <v>5101057000</v>
      </c>
      <c r="AV61" s="43" t="str">
        <f>VLOOKUP(J61,[1]zmm081!$A$1:$D$1801,4,FALSE)</f>
        <v>费用-社团协会会费</v>
      </c>
      <c r="AZ61" s="43">
        <f t="shared" si="3"/>
        <v>0</v>
      </c>
    </row>
    <row r="62" spans="1:52" ht="13.05" customHeight="1" x14ac:dyDescent="0.3">
      <c r="A62" s="4" t="s">
        <v>13</v>
      </c>
      <c r="B62" s="16" t="s">
        <v>15</v>
      </c>
      <c r="C62" s="4" t="s">
        <v>419</v>
      </c>
      <c r="D62" s="86" t="s">
        <v>101</v>
      </c>
      <c r="E62" s="4" t="s">
        <v>217</v>
      </c>
      <c r="F62" s="86" t="str">
        <f>VLOOKUP(E62,[1]产品服务编号编码规则!$K:$O,4,0)</f>
        <v>00</v>
      </c>
      <c r="G62" s="16" t="s">
        <v>219</v>
      </c>
      <c r="H62" s="98">
        <f>VLOOKUP(G62,[1]产品服务编号编码规则!M:O,3,0)</f>
        <v>1</v>
      </c>
      <c r="I62" s="86" t="s">
        <v>32</v>
      </c>
      <c r="J62" s="42" t="str">
        <f t="shared" si="2"/>
        <v>DDA00101</v>
      </c>
      <c r="K62" s="4" t="s">
        <v>631</v>
      </c>
      <c r="L62" s="11" t="s">
        <v>40</v>
      </c>
      <c r="M62" s="11">
        <v>1</v>
      </c>
      <c r="N62" s="4" t="s">
        <v>632</v>
      </c>
      <c r="O62" s="16" t="str">
        <f t="shared" si="4"/>
        <v>A</v>
      </c>
      <c r="P62" s="4" t="s">
        <v>633</v>
      </c>
      <c r="Q62" s="9">
        <f>VLOOKUP($P62,[1]税率!$H:$K,3,0)</f>
        <v>0.06</v>
      </c>
      <c r="R62" s="4" t="str">
        <f>VLOOKUP($P62,[1]税率!$H:$K,4,0)</f>
        <v>其他</v>
      </c>
      <c r="S62" s="16" t="s">
        <v>370</v>
      </c>
      <c r="T62" s="5">
        <f>VLOOKUP(S62,[1]税率!A:B,2,0)</f>
        <v>0</v>
      </c>
      <c r="U62" s="4" t="str">
        <f>VLOOKUP(S62,[1]税率!A:C,3,0)</f>
        <v>FW</v>
      </c>
      <c r="V62" s="16" t="s">
        <v>635</v>
      </c>
      <c r="W62" s="4" t="s">
        <v>636</v>
      </c>
      <c r="X62" s="4" t="s">
        <v>54</v>
      </c>
      <c r="Y62" s="4" t="s">
        <v>54</v>
      </c>
      <c r="Z62" s="4" t="s">
        <v>54</v>
      </c>
      <c r="AA62" s="4" t="s">
        <v>54</v>
      </c>
      <c r="AB62" s="9"/>
      <c r="AC62" s="9"/>
      <c r="AF62" s="86"/>
      <c r="AI62" s="5"/>
      <c r="AJ62" s="4" t="s">
        <v>323</v>
      </c>
      <c r="AK62" s="4" t="s">
        <v>323</v>
      </c>
      <c r="AL62" s="4" t="s">
        <v>407</v>
      </c>
      <c r="AM62" s="4" t="s">
        <v>323</v>
      </c>
      <c r="AN62" s="4" t="s">
        <v>323</v>
      </c>
      <c r="AP62" s="4" t="s">
        <v>42</v>
      </c>
      <c r="AQ62" s="4" t="s">
        <v>324</v>
      </c>
      <c r="AR62" s="4" t="s">
        <v>637</v>
      </c>
      <c r="AS62" s="4" t="s">
        <v>638</v>
      </c>
      <c r="AU62" s="43">
        <f>VLOOKUP(J62,[1]zmm081!$A$1:$D$1801,3,FALSE)</f>
        <v>5101019000</v>
      </c>
      <c r="AV62" s="43" t="str">
        <f>VLOOKUP(J62,[1]zmm081!$A$1:$D$1801,4,FALSE)</f>
        <v>费用-机械修理费</v>
      </c>
      <c r="AZ62" s="101">
        <f t="shared" si="3"/>
        <v>0</v>
      </c>
    </row>
    <row r="63" spans="1:52" ht="13.05" customHeight="1" x14ac:dyDescent="0.3">
      <c r="A63" s="16" t="s">
        <v>13</v>
      </c>
      <c r="B63" s="42" t="s">
        <v>15</v>
      </c>
      <c r="C63" s="4" t="s">
        <v>419</v>
      </c>
      <c r="D63" s="86" t="s">
        <v>101</v>
      </c>
      <c r="E63" s="4" t="s">
        <v>104</v>
      </c>
      <c r="F63" s="86" t="str">
        <f>VLOOKUP(E63,[1]产品服务编号编码规则!$K:$O,4,0)</f>
        <v>01</v>
      </c>
      <c r="G63" s="4" t="s">
        <v>105</v>
      </c>
      <c r="H63" s="98">
        <f>VLOOKUP(G63,[1]产品服务编号编码规则!M:O,3,0)</f>
        <v>1</v>
      </c>
      <c r="I63" s="86" t="s">
        <v>32</v>
      </c>
      <c r="J63" s="42" t="str">
        <f t="shared" si="2"/>
        <v>DDA01101</v>
      </c>
      <c r="K63" s="46" t="s">
        <v>640</v>
      </c>
      <c r="L63" s="92" t="s">
        <v>40</v>
      </c>
      <c r="M63" s="11">
        <v>1</v>
      </c>
      <c r="N63" s="9" t="s">
        <v>641</v>
      </c>
      <c r="O63" s="16" t="str">
        <f t="shared" si="4"/>
        <v>A</v>
      </c>
      <c r="P63" s="4" t="s">
        <v>601</v>
      </c>
      <c r="Q63" s="9">
        <f>VLOOKUP($P63,[1]税率!$H:$K,3,0)</f>
        <v>0.09</v>
      </c>
      <c r="R63" s="4" t="str">
        <f>VLOOKUP($P63,[1]税率!$H:$K,4,0)</f>
        <v>运输服务（进）</v>
      </c>
      <c r="S63" s="4" t="s">
        <v>603</v>
      </c>
      <c r="T63" s="5">
        <f>VLOOKUP(S63,[1]税率!A:B,2,0)</f>
        <v>5.0000000000000001E-4</v>
      </c>
      <c r="U63" s="4" t="str">
        <f>VLOOKUP(S63,[1]税率!A:C,3,0)</f>
        <v>YS</v>
      </c>
      <c r="V63" s="16" t="s">
        <v>642</v>
      </c>
      <c r="W63" s="4" t="s">
        <v>643</v>
      </c>
      <c r="X63" s="4" t="s">
        <v>54</v>
      </c>
      <c r="Y63" s="4" t="s">
        <v>54</v>
      </c>
      <c r="Z63" s="4" t="s">
        <v>54</v>
      </c>
      <c r="AA63" s="4" t="s">
        <v>54</v>
      </c>
      <c r="AB63" s="9" t="s">
        <v>605</v>
      </c>
      <c r="AC63" s="9"/>
      <c r="AF63" s="86"/>
      <c r="AI63" s="5"/>
      <c r="AJ63" s="4" t="s">
        <v>406</v>
      </c>
      <c r="AK63" s="4" t="s">
        <v>231</v>
      </c>
      <c r="AL63" s="4" t="s">
        <v>407</v>
      </c>
      <c r="AN63" s="4" t="s">
        <v>644</v>
      </c>
      <c r="AP63" s="9" t="s">
        <v>42</v>
      </c>
      <c r="AQ63" s="4" t="s">
        <v>324</v>
      </c>
      <c r="AR63" s="4" t="s">
        <v>645</v>
      </c>
      <c r="AU63" s="43">
        <f>VLOOKUP(J63,[1]zmm081!$A$1:$D$1801,3,FALSE)</f>
        <v>5101015000</v>
      </c>
      <c r="AV63" s="43" t="str">
        <f>VLOOKUP(J63,[1]zmm081!$A$1:$D$1801,4,FALSE)</f>
        <v>费用-运输费</v>
      </c>
      <c r="AZ63" s="101">
        <f t="shared" si="3"/>
        <v>0</v>
      </c>
    </row>
    <row r="64" spans="1:52" ht="13.05" customHeight="1" x14ac:dyDescent="0.3">
      <c r="A64" s="16" t="s">
        <v>13</v>
      </c>
      <c r="B64" s="42" t="s">
        <v>15</v>
      </c>
      <c r="C64" s="4" t="s">
        <v>419</v>
      </c>
      <c r="D64" s="86" t="s">
        <v>101</v>
      </c>
      <c r="E64" s="4" t="s">
        <v>104</v>
      </c>
      <c r="F64" s="86" t="str">
        <f>VLOOKUP(E64,[1]产品服务编号编码规则!$K:$O,4,0)</f>
        <v>01</v>
      </c>
      <c r="G64" s="4" t="s">
        <v>105</v>
      </c>
      <c r="H64" s="98">
        <f>VLOOKUP(G64,[1]产品服务编号编码规则!M:O,3,0)</f>
        <v>1</v>
      </c>
      <c r="I64" s="86" t="s">
        <v>125</v>
      </c>
      <c r="J64" s="42" t="str">
        <f t="shared" si="2"/>
        <v>DDA01102</v>
      </c>
      <c r="K64" s="46" t="s">
        <v>647</v>
      </c>
      <c r="L64" s="92" t="s">
        <v>40</v>
      </c>
      <c r="M64" s="11">
        <v>1</v>
      </c>
      <c r="N64" s="9" t="s">
        <v>648</v>
      </c>
      <c r="O64" s="16" t="str">
        <f t="shared" si="4"/>
        <v>A</v>
      </c>
      <c r="P64" s="4" t="s">
        <v>601</v>
      </c>
      <c r="Q64" s="9">
        <f>VLOOKUP($P64,[1]税率!$H:$K,3,0)</f>
        <v>0.09</v>
      </c>
      <c r="R64" s="4" t="str">
        <f>VLOOKUP($P64,[1]税率!$H:$K,4,0)</f>
        <v>运输服务（进）</v>
      </c>
      <c r="S64" s="4" t="s">
        <v>603</v>
      </c>
      <c r="T64" s="5">
        <f>VLOOKUP(S64,[1]税率!A:B,2,0)</f>
        <v>5.0000000000000001E-4</v>
      </c>
      <c r="U64" s="4" t="str">
        <f>VLOOKUP(S64,[1]税率!A:C,3,0)</f>
        <v>YS</v>
      </c>
      <c r="V64" s="16" t="s">
        <v>642</v>
      </c>
      <c r="W64" s="4" t="s">
        <v>643</v>
      </c>
      <c r="X64" s="4" t="s">
        <v>54</v>
      </c>
      <c r="Y64" s="4" t="s">
        <v>54</v>
      </c>
      <c r="Z64" s="4" t="s">
        <v>54</v>
      </c>
      <c r="AA64" s="4" t="s">
        <v>54</v>
      </c>
      <c r="AB64" s="9" t="s">
        <v>605</v>
      </c>
      <c r="AC64" s="9"/>
      <c r="AF64" s="86"/>
      <c r="AI64" s="5"/>
      <c r="AJ64" s="4" t="s">
        <v>406</v>
      </c>
      <c r="AK64" s="4" t="s">
        <v>231</v>
      </c>
      <c r="AL64" s="4" t="s">
        <v>407</v>
      </c>
      <c r="AN64" s="4" t="s">
        <v>430</v>
      </c>
      <c r="AP64" s="9" t="s">
        <v>42</v>
      </c>
      <c r="AQ64" s="4" t="s">
        <v>324</v>
      </c>
      <c r="AU64" s="43">
        <f>VLOOKUP(J64,[1]zmm081!$A$1:$D$1801,3,FALSE)</f>
        <v>5101015000</v>
      </c>
      <c r="AV64" s="43" t="str">
        <f>VLOOKUP(J64,[1]zmm081!$A$1:$D$1801,4,FALSE)</f>
        <v>费用-运输费</v>
      </c>
      <c r="AZ64" s="101">
        <f t="shared" si="3"/>
        <v>0</v>
      </c>
    </row>
    <row r="65" spans="1:52" ht="13.05" customHeight="1" x14ac:dyDescent="0.3">
      <c r="A65" s="16" t="s">
        <v>13</v>
      </c>
      <c r="B65" s="42" t="s">
        <v>15</v>
      </c>
      <c r="C65" s="4" t="s">
        <v>419</v>
      </c>
      <c r="D65" s="86" t="s">
        <v>101</v>
      </c>
      <c r="E65" s="4" t="s">
        <v>104</v>
      </c>
      <c r="F65" s="86" t="str">
        <f>VLOOKUP(E65,[1]产品服务编号编码规则!$K:$O,4,0)</f>
        <v>01</v>
      </c>
      <c r="G65" s="4" t="s">
        <v>105</v>
      </c>
      <c r="H65" s="98">
        <f>VLOOKUP(G65,[1]产品服务编号编码规则!M:O,3,0)</f>
        <v>1</v>
      </c>
      <c r="I65" s="86" t="s">
        <v>152</v>
      </c>
      <c r="J65" s="42" t="str">
        <f t="shared" si="2"/>
        <v>DDA01103</v>
      </c>
      <c r="K65" s="16" t="s">
        <v>650</v>
      </c>
      <c r="L65" s="92" t="s">
        <v>40</v>
      </c>
      <c r="M65" s="11">
        <v>1</v>
      </c>
      <c r="N65" s="9" t="s">
        <v>651</v>
      </c>
      <c r="O65" s="16" t="str">
        <f t="shared" si="4"/>
        <v>A</v>
      </c>
      <c r="P65" s="4" t="s">
        <v>601</v>
      </c>
      <c r="Q65" s="9">
        <f>VLOOKUP($P65,[1]税率!$H:$K,3,0)</f>
        <v>0.09</v>
      </c>
      <c r="R65" s="4" t="str">
        <f>VLOOKUP($P65,[1]税率!$H:$K,4,0)</f>
        <v>运输服务（进）</v>
      </c>
      <c r="S65" s="4" t="s">
        <v>603</v>
      </c>
      <c r="T65" s="5">
        <f>VLOOKUP(S65,[1]税率!A:B,2,0)</f>
        <v>5.0000000000000001E-4</v>
      </c>
      <c r="U65" s="4" t="str">
        <f>VLOOKUP(S65,[1]税率!A:C,3,0)</f>
        <v>YS</v>
      </c>
      <c r="V65" s="16" t="s">
        <v>458</v>
      </c>
      <c r="W65" s="4" t="s">
        <v>459</v>
      </c>
      <c r="X65" s="4" t="s">
        <v>54</v>
      </c>
      <c r="Y65" s="4" t="s">
        <v>54</v>
      </c>
      <c r="Z65" s="4" t="s">
        <v>54</v>
      </c>
      <c r="AA65" s="4" t="s">
        <v>54</v>
      </c>
      <c r="AB65" s="9" t="s">
        <v>605</v>
      </c>
      <c r="AC65" s="9"/>
      <c r="AF65" s="86" t="s">
        <v>73</v>
      </c>
      <c r="AI65" s="5"/>
      <c r="AJ65" s="4" t="s">
        <v>323</v>
      </c>
      <c r="AK65" s="4" t="s">
        <v>231</v>
      </c>
      <c r="AL65" s="4" t="s">
        <v>407</v>
      </c>
      <c r="AN65" s="4" t="s">
        <v>253</v>
      </c>
      <c r="AP65" s="9" t="s">
        <v>42</v>
      </c>
      <c r="AQ65" s="4" t="s">
        <v>324</v>
      </c>
      <c r="AU65" s="43">
        <f>VLOOKUP(J65,[1]zmm081!$A$1:$D$1801,3,FALSE)</f>
        <v>2211089900</v>
      </c>
      <c r="AV65" s="43" t="str">
        <f>VLOOKUP(J65,[1]zmm081!$A$1:$D$1801,4,FALSE)</f>
        <v>应付职工薪酬-非货币性福利-其他</v>
      </c>
      <c r="AZ65" s="101">
        <f t="shared" si="3"/>
        <v>0</v>
      </c>
    </row>
    <row r="66" spans="1:52" ht="13.05" customHeight="1" x14ac:dyDescent="0.3">
      <c r="A66" s="16" t="s">
        <v>13</v>
      </c>
      <c r="B66" s="42" t="s">
        <v>15</v>
      </c>
      <c r="C66" s="4" t="s">
        <v>419</v>
      </c>
      <c r="D66" s="86" t="s">
        <v>101</v>
      </c>
      <c r="E66" s="4" t="s">
        <v>104</v>
      </c>
      <c r="F66" s="86" t="str">
        <f>VLOOKUP(E66,[1]产品服务编号编码规则!$K:$O,4,0)</f>
        <v>01</v>
      </c>
      <c r="G66" s="4" t="s">
        <v>105</v>
      </c>
      <c r="H66" s="98">
        <f>VLOOKUP(G66,[1]产品服务编号编码规则!M:O,3,0)</f>
        <v>1</v>
      </c>
      <c r="I66" s="86" t="s">
        <v>161</v>
      </c>
      <c r="J66" s="42" t="str">
        <f t="shared" si="2"/>
        <v>DDA01104</v>
      </c>
      <c r="K66" s="46" t="s">
        <v>653</v>
      </c>
      <c r="L66" s="92" t="s">
        <v>40</v>
      </c>
      <c r="M66" s="11">
        <v>1</v>
      </c>
      <c r="N66" s="9" t="s">
        <v>654</v>
      </c>
      <c r="O66" s="16" t="str">
        <f t="shared" si="4"/>
        <v>A</v>
      </c>
      <c r="P66" s="4" t="s">
        <v>601</v>
      </c>
      <c r="Q66" s="9">
        <f>VLOOKUP($P66,[1]税率!$H:$K,3,0)</f>
        <v>0.09</v>
      </c>
      <c r="R66" s="4" t="str">
        <f>VLOOKUP($P66,[1]税率!$H:$K,4,0)</f>
        <v>运输服务（进）</v>
      </c>
      <c r="S66" s="4" t="s">
        <v>603</v>
      </c>
      <c r="T66" s="5">
        <f>VLOOKUP(S66,[1]税率!A:B,2,0)</f>
        <v>5.0000000000000001E-4</v>
      </c>
      <c r="U66" s="4" t="str">
        <f>VLOOKUP(S66,[1]税率!A:C,3,0)</f>
        <v>YS</v>
      </c>
      <c r="V66" s="16" t="s">
        <v>642</v>
      </c>
      <c r="W66" s="4" t="s">
        <v>643</v>
      </c>
      <c r="X66" s="4" t="s">
        <v>54</v>
      </c>
      <c r="Y66" s="4" t="s">
        <v>54</v>
      </c>
      <c r="Z66" s="4" t="s">
        <v>54</v>
      </c>
      <c r="AA66" s="4" t="s">
        <v>54</v>
      </c>
      <c r="AB66" s="9" t="s">
        <v>605</v>
      </c>
      <c r="AC66" s="9"/>
      <c r="AF66" s="86"/>
      <c r="AI66" s="5"/>
      <c r="AJ66" s="4" t="s">
        <v>655</v>
      </c>
      <c r="AK66" s="4" t="s">
        <v>231</v>
      </c>
      <c r="AL66" s="4" t="s">
        <v>407</v>
      </c>
      <c r="AN66" s="4" t="s">
        <v>656</v>
      </c>
      <c r="AP66" s="9" t="s">
        <v>42</v>
      </c>
      <c r="AQ66" s="4" t="s">
        <v>324</v>
      </c>
      <c r="AR66" s="4" t="s">
        <v>657</v>
      </c>
      <c r="AU66" s="43">
        <f>VLOOKUP(J66,[1]zmm081!$A$1:$D$1801,3,FALSE)</f>
        <v>5101015000</v>
      </c>
      <c r="AV66" s="43" t="str">
        <f>VLOOKUP(J66,[1]zmm081!$A$1:$D$1801,4,FALSE)</f>
        <v>费用-运输费</v>
      </c>
      <c r="AZ66" s="101">
        <f t="shared" si="3"/>
        <v>0</v>
      </c>
    </row>
    <row r="67" spans="1:52" ht="13.05" customHeight="1" x14ac:dyDescent="0.3">
      <c r="A67" s="16" t="s">
        <v>13</v>
      </c>
      <c r="B67" s="42" t="s">
        <v>15</v>
      </c>
      <c r="C67" s="4" t="s">
        <v>419</v>
      </c>
      <c r="D67" s="86" t="s">
        <v>101</v>
      </c>
      <c r="E67" s="4" t="s">
        <v>104</v>
      </c>
      <c r="F67" s="86" t="str">
        <f>VLOOKUP(E67,[1]产品服务编号编码规则!$K:$O,4,0)</f>
        <v>01</v>
      </c>
      <c r="G67" s="4" t="s">
        <v>105</v>
      </c>
      <c r="H67" s="98">
        <f>VLOOKUP(G67,[1]产品服务编号编码规则!M:O,3,0)</f>
        <v>1</v>
      </c>
      <c r="I67" s="86" t="s">
        <v>26</v>
      </c>
      <c r="J67" s="42" t="str">
        <f t="shared" si="2"/>
        <v>DDA01105</v>
      </c>
      <c r="K67" s="46" t="s">
        <v>659</v>
      </c>
      <c r="L67" s="92" t="s">
        <v>40</v>
      </c>
      <c r="M67" s="11">
        <v>1</v>
      </c>
      <c r="N67" s="9" t="s">
        <v>660</v>
      </c>
      <c r="O67" s="16" t="str">
        <f t="shared" si="4"/>
        <v>A</v>
      </c>
      <c r="P67" s="4" t="s">
        <v>601</v>
      </c>
      <c r="Q67" s="9">
        <f>VLOOKUP($P67,[1]税率!$H:$K,3,0)</f>
        <v>0.09</v>
      </c>
      <c r="R67" s="4" t="str">
        <f>VLOOKUP($P67,[1]税率!$H:$K,4,0)</f>
        <v>运输服务（进）</v>
      </c>
      <c r="S67" s="4" t="s">
        <v>603</v>
      </c>
      <c r="T67" s="5">
        <f>VLOOKUP(S67,[1]税率!A:B,2,0)</f>
        <v>5.0000000000000001E-4</v>
      </c>
      <c r="U67" s="4" t="str">
        <f>VLOOKUP(S67,[1]税率!A:C,3,0)</f>
        <v>YS</v>
      </c>
      <c r="V67" s="4" t="s">
        <v>437</v>
      </c>
      <c r="W67" s="4" t="s">
        <v>438</v>
      </c>
      <c r="X67" s="4" t="s">
        <v>54</v>
      </c>
      <c r="Y67" s="4" t="s">
        <v>54</v>
      </c>
      <c r="Z67" s="4" t="s">
        <v>54</v>
      </c>
      <c r="AA67" s="4" t="s">
        <v>54</v>
      </c>
      <c r="AB67" s="9" t="s">
        <v>605</v>
      </c>
      <c r="AF67" s="4"/>
      <c r="AJ67" s="4" t="s">
        <v>555</v>
      </c>
      <c r="AK67" s="4" t="s">
        <v>231</v>
      </c>
      <c r="AL67" s="4" t="s">
        <v>407</v>
      </c>
      <c r="AN67" s="4" t="s">
        <v>253</v>
      </c>
      <c r="AP67" s="4" t="s">
        <v>42</v>
      </c>
      <c r="AQ67" s="4" t="s">
        <v>324</v>
      </c>
      <c r="AR67" s="4" t="s">
        <v>661</v>
      </c>
      <c r="AU67" s="43">
        <f>VLOOKUP(J67,[1]zmm081!$A$1:$D$1801,3,FALSE)</f>
        <v>5101035000</v>
      </c>
      <c r="AV67" s="43" t="str">
        <f>VLOOKUP(J67,[1]zmm081!$A$1:$D$1801,4,FALSE)</f>
        <v>费用-用车费</v>
      </c>
      <c r="AZ67" s="43">
        <f t="shared" si="3"/>
        <v>0</v>
      </c>
    </row>
    <row r="68" spans="1:52" ht="13.05" customHeight="1" x14ac:dyDescent="0.3">
      <c r="A68" s="4" t="s">
        <v>13</v>
      </c>
      <c r="B68" s="16" t="s">
        <v>15</v>
      </c>
      <c r="C68" s="4" t="s">
        <v>419</v>
      </c>
      <c r="D68" s="86" t="s">
        <v>101</v>
      </c>
      <c r="E68" s="4" t="s">
        <v>104</v>
      </c>
      <c r="F68" s="86" t="str">
        <f>VLOOKUP(E68,[1]产品服务编号编码规则!$K:$O,4,0)</f>
        <v>01</v>
      </c>
      <c r="G68" s="16" t="s">
        <v>105</v>
      </c>
      <c r="H68" s="98">
        <f>VLOOKUP(G68,[1]产品服务编号编码规则!M:O,3,0)</f>
        <v>1</v>
      </c>
      <c r="I68" s="86" t="s">
        <v>169</v>
      </c>
      <c r="J68" s="42" t="str">
        <f t="shared" si="2"/>
        <v>DDA01106</v>
      </c>
      <c r="K68" s="4" t="s">
        <v>663</v>
      </c>
      <c r="L68" s="11" t="s">
        <v>40</v>
      </c>
      <c r="M68" s="11">
        <v>1</v>
      </c>
      <c r="N68" s="4" t="s">
        <v>664</v>
      </c>
      <c r="O68" s="16" t="str">
        <f t="shared" si="4"/>
        <v>A</v>
      </c>
      <c r="P68" s="4" t="s">
        <v>601</v>
      </c>
      <c r="Q68" s="9">
        <f>VLOOKUP($P68,[1]税率!$H:$K,3,0)</f>
        <v>0.09</v>
      </c>
      <c r="R68" s="4" t="str">
        <f>VLOOKUP($P68,[1]税率!$H:$K,4,0)</f>
        <v>运输服务（进）</v>
      </c>
      <c r="S68" s="16" t="s">
        <v>603</v>
      </c>
      <c r="T68" s="5">
        <f>VLOOKUP(S68,[1]税率!A:B,2,0)</f>
        <v>5.0000000000000001E-4</v>
      </c>
      <c r="U68" s="4" t="str">
        <f>VLOOKUP(S68,[1]税率!A:C,3,0)</f>
        <v>YS</v>
      </c>
      <c r="V68" s="16" t="s">
        <v>642</v>
      </c>
      <c r="W68" s="4" t="s">
        <v>643</v>
      </c>
      <c r="X68" s="4" t="s">
        <v>54</v>
      </c>
      <c r="Y68" s="4" t="s">
        <v>54</v>
      </c>
      <c r="Z68" s="4" t="s">
        <v>54</v>
      </c>
      <c r="AA68" s="4" t="s">
        <v>54</v>
      </c>
      <c r="AB68" s="9" t="s">
        <v>605</v>
      </c>
      <c r="AC68" s="9"/>
      <c r="AF68" s="86"/>
      <c r="AI68" s="5"/>
      <c r="AJ68" s="4" t="s">
        <v>406</v>
      </c>
      <c r="AK68" s="4" t="s">
        <v>231</v>
      </c>
      <c r="AL68" s="4" t="s">
        <v>407</v>
      </c>
      <c r="AN68" s="4" t="s">
        <v>407</v>
      </c>
      <c r="AP68" s="9" t="s">
        <v>42</v>
      </c>
      <c r="AQ68" s="4" t="s">
        <v>324</v>
      </c>
      <c r="AR68" s="4" t="s">
        <v>665</v>
      </c>
      <c r="AS68" s="4" t="s">
        <v>666</v>
      </c>
      <c r="AU68" s="43">
        <f>VLOOKUP(J68,[1]zmm081!$A$1:$D$1801,3,FALSE)</f>
        <v>5101015000</v>
      </c>
      <c r="AV68" s="43" t="str">
        <f>VLOOKUP(J68,[1]zmm081!$A$1:$D$1801,4,FALSE)</f>
        <v>费用-运输费</v>
      </c>
      <c r="AZ68" s="101">
        <f t="shared" si="3"/>
        <v>0</v>
      </c>
    </row>
    <row r="69" spans="1:52" ht="13.05" customHeight="1" x14ac:dyDescent="0.3">
      <c r="A69" s="16" t="s">
        <v>13</v>
      </c>
      <c r="B69" s="42" t="s">
        <v>15</v>
      </c>
      <c r="C69" s="4" t="s">
        <v>419</v>
      </c>
      <c r="D69" s="86" t="s">
        <v>101</v>
      </c>
      <c r="E69" s="16" t="s">
        <v>104</v>
      </c>
      <c r="F69" s="86" t="str">
        <f>VLOOKUP(E69,[1]产品服务编号编码规则!$K:$O,4,0)</f>
        <v>01</v>
      </c>
      <c r="G69" s="4" t="s">
        <v>110</v>
      </c>
      <c r="H69" s="98">
        <f>VLOOKUP(G69,[1]产品服务编号编码规则!M:O,3,0)</f>
        <v>2</v>
      </c>
      <c r="I69" s="86" t="s">
        <v>32</v>
      </c>
      <c r="J69" s="42" t="str">
        <f t="shared" si="2"/>
        <v>DDA01201</v>
      </c>
      <c r="K69" s="46" t="s">
        <v>668</v>
      </c>
      <c r="L69" s="92" t="s">
        <v>40</v>
      </c>
      <c r="M69" s="11">
        <v>1</v>
      </c>
      <c r="N69" s="9" t="s">
        <v>669</v>
      </c>
      <c r="O69" s="16" t="str">
        <f t="shared" si="4"/>
        <v>A</v>
      </c>
      <c r="P69" s="4" t="s">
        <v>601</v>
      </c>
      <c r="Q69" s="9">
        <f>VLOOKUP($P69,[1]税率!$H:$K,3,0)</f>
        <v>0.09</v>
      </c>
      <c r="R69" s="4" t="str">
        <f>VLOOKUP($P69,[1]税率!$H:$K,4,0)</f>
        <v>运输服务（进）</v>
      </c>
      <c r="S69" s="4" t="s">
        <v>603</v>
      </c>
      <c r="T69" s="5">
        <f>VLOOKUP(S69,[1]税率!A:B,2,0)</f>
        <v>5.0000000000000001E-4</v>
      </c>
      <c r="U69" s="4" t="str">
        <f>VLOOKUP(S69,[1]税率!A:C,3,0)</f>
        <v>YS</v>
      </c>
      <c r="V69" s="16" t="s">
        <v>642</v>
      </c>
      <c r="W69" s="4" t="s">
        <v>643</v>
      </c>
      <c r="X69" s="4" t="s">
        <v>54</v>
      </c>
      <c r="Y69" s="4" t="s">
        <v>54</v>
      </c>
      <c r="Z69" s="4" t="s">
        <v>54</v>
      </c>
      <c r="AA69" s="4" t="s">
        <v>54</v>
      </c>
      <c r="AB69" s="9" t="s">
        <v>605</v>
      </c>
      <c r="AC69" s="9"/>
      <c r="AF69" s="86"/>
      <c r="AI69" s="5"/>
      <c r="AJ69" s="4" t="s">
        <v>406</v>
      </c>
      <c r="AK69" s="4" t="s">
        <v>231</v>
      </c>
      <c r="AL69" s="4" t="s">
        <v>407</v>
      </c>
      <c r="AN69" s="4" t="s">
        <v>644</v>
      </c>
      <c r="AP69" s="9" t="s">
        <v>42</v>
      </c>
      <c r="AQ69" s="4" t="s">
        <v>324</v>
      </c>
      <c r="AU69" s="43">
        <f>VLOOKUP(J69,[1]zmm081!$A$1:$D$1801,3,FALSE)</f>
        <v>5101015000</v>
      </c>
      <c r="AV69" s="43" t="str">
        <f>VLOOKUP(J69,[1]zmm081!$A$1:$D$1801,4,FALSE)</f>
        <v>费用-运输费</v>
      </c>
      <c r="AZ69" s="101">
        <f t="shared" si="3"/>
        <v>0</v>
      </c>
    </row>
    <row r="70" spans="1:52" ht="13.05" customHeight="1" x14ac:dyDescent="0.3">
      <c r="A70" s="16" t="s">
        <v>13</v>
      </c>
      <c r="B70" s="42" t="s">
        <v>15</v>
      </c>
      <c r="C70" s="4" t="s">
        <v>419</v>
      </c>
      <c r="D70" s="86" t="s">
        <v>101</v>
      </c>
      <c r="E70" s="16" t="s">
        <v>104</v>
      </c>
      <c r="F70" s="86" t="str">
        <f>VLOOKUP(E70,[1]产品服务编号编码规则!$K:$O,4,0)</f>
        <v>01</v>
      </c>
      <c r="G70" s="4" t="s">
        <v>115</v>
      </c>
      <c r="H70" s="98">
        <f>VLOOKUP(G70,[1]产品服务编号编码规则!M:O,3,0)</f>
        <v>3</v>
      </c>
      <c r="I70" s="86" t="s">
        <v>32</v>
      </c>
      <c r="J70" s="42" t="str">
        <f t="shared" si="2"/>
        <v>DDA01301</v>
      </c>
      <c r="K70" s="46" t="s">
        <v>671</v>
      </c>
      <c r="L70" s="92" t="s">
        <v>40</v>
      </c>
      <c r="M70" s="11">
        <v>1</v>
      </c>
      <c r="N70" s="9" t="s">
        <v>672</v>
      </c>
      <c r="O70" s="16" t="str">
        <f t="shared" si="4"/>
        <v>A</v>
      </c>
      <c r="P70" s="4" t="s">
        <v>601</v>
      </c>
      <c r="Q70" s="9">
        <f>VLOOKUP($P70,[1]税率!$H:$K,3,0)</f>
        <v>0.09</v>
      </c>
      <c r="R70" s="4" t="str">
        <f>VLOOKUP($P70,[1]税率!$H:$K,4,0)</f>
        <v>运输服务（进）</v>
      </c>
      <c r="S70" s="4" t="s">
        <v>370</v>
      </c>
      <c r="T70" s="5">
        <f>VLOOKUP(S70,[1]税率!A:B,2,0)</f>
        <v>0</v>
      </c>
      <c r="U70" s="4" t="str">
        <f>VLOOKUP(S70,[1]税率!A:C,3,0)</f>
        <v>FW</v>
      </c>
      <c r="V70" s="16" t="s">
        <v>673</v>
      </c>
      <c r="W70" s="4" t="s">
        <v>674</v>
      </c>
      <c r="X70" s="4" t="s">
        <v>54</v>
      </c>
      <c r="Y70" s="4" t="s">
        <v>54</v>
      </c>
      <c r="Z70" s="4" t="s">
        <v>54</v>
      </c>
      <c r="AA70" s="4" t="s">
        <v>54</v>
      </c>
      <c r="AB70" s="9"/>
      <c r="AC70" s="9"/>
      <c r="AF70" s="86"/>
      <c r="AI70" s="5"/>
      <c r="AJ70" s="4" t="s">
        <v>426</v>
      </c>
      <c r="AK70" s="4" t="s">
        <v>231</v>
      </c>
      <c r="AL70" s="4" t="s">
        <v>407</v>
      </c>
      <c r="AN70" s="4" t="s">
        <v>253</v>
      </c>
      <c r="AP70" s="9" t="s">
        <v>42</v>
      </c>
      <c r="AQ70" s="4" t="s">
        <v>324</v>
      </c>
      <c r="AU70" s="43">
        <f>VLOOKUP(J70,[1]zmm081!$A$1:$D$1801,3,FALSE)</f>
        <v>5101014000</v>
      </c>
      <c r="AV70" s="43" t="str">
        <f>VLOOKUP(J70,[1]zmm081!$A$1:$D$1801,4,FALSE)</f>
        <v>费用-差旅费</v>
      </c>
      <c r="AZ70" s="101">
        <f t="shared" si="3"/>
        <v>0</v>
      </c>
    </row>
    <row r="71" spans="1:52" ht="13.05" customHeight="1" x14ac:dyDescent="0.3">
      <c r="A71" s="16" t="s">
        <v>13</v>
      </c>
      <c r="B71" s="42" t="s">
        <v>15</v>
      </c>
      <c r="C71" s="4" t="s">
        <v>419</v>
      </c>
      <c r="D71" s="86" t="s">
        <v>101</v>
      </c>
      <c r="E71" s="16" t="s">
        <v>104</v>
      </c>
      <c r="F71" s="86" t="str">
        <f>VLOOKUP(E71,[1]产品服务编号编码规则!$K:$O,4,0)</f>
        <v>01</v>
      </c>
      <c r="G71" s="4" t="s">
        <v>115</v>
      </c>
      <c r="H71" s="98">
        <f>VLOOKUP(G71,[1]产品服务编号编码规则!M:O,3,0)</f>
        <v>3</v>
      </c>
      <c r="I71" s="86" t="s">
        <v>125</v>
      </c>
      <c r="J71" s="42" t="str">
        <f t="shared" si="2"/>
        <v>DDA01302</v>
      </c>
      <c r="K71" s="46" t="s">
        <v>676</v>
      </c>
      <c r="L71" s="92" t="s">
        <v>40</v>
      </c>
      <c r="M71" s="11">
        <v>1</v>
      </c>
      <c r="N71" s="9" t="s">
        <v>677</v>
      </c>
      <c r="O71" s="16" t="str">
        <f t="shared" si="4"/>
        <v>A</v>
      </c>
      <c r="P71" s="4" t="s">
        <v>601</v>
      </c>
      <c r="Q71" s="9">
        <f>VLOOKUP($P71,[1]税率!$H:$K,3,0)</f>
        <v>0.09</v>
      </c>
      <c r="R71" s="4" t="str">
        <f>VLOOKUP($P71,[1]税率!$H:$K,4,0)</f>
        <v>运输服务（进）</v>
      </c>
      <c r="S71" s="4" t="s">
        <v>603</v>
      </c>
      <c r="T71" s="5">
        <f>VLOOKUP(S71,[1]税率!A:B,2,0)</f>
        <v>5.0000000000000001E-4</v>
      </c>
      <c r="U71" s="4" t="str">
        <f>VLOOKUP(S71,[1]税率!A:C,3,0)</f>
        <v>YS</v>
      </c>
      <c r="V71" s="16" t="s">
        <v>642</v>
      </c>
      <c r="W71" s="4" t="s">
        <v>643</v>
      </c>
      <c r="X71" s="4" t="s">
        <v>54</v>
      </c>
      <c r="Y71" s="4" t="s">
        <v>54</v>
      </c>
      <c r="Z71" s="4" t="s">
        <v>54</v>
      </c>
      <c r="AA71" s="4" t="s">
        <v>54</v>
      </c>
      <c r="AB71" s="9" t="s">
        <v>605</v>
      </c>
      <c r="AC71" s="9"/>
      <c r="AF71" s="86"/>
      <c r="AI71" s="5"/>
      <c r="AJ71" s="4" t="s">
        <v>406</v>
      </c>
      <c r="AK71" s="4" t="s">
        <v>231</v>
      </c>
      <c r="AL71" s="4" t="s">
        <v>407</v>
      </c>
      <c r="AN71" s="4" t="s">
        <v>644</v>
      </c>
      <c r="AP71" s="9" t="s">
        <v>42</v>
      </c>
      <c r="AQ71" s="4" t="s">
        <v>324</v>
      </c>
      <c r="AU71" s="43">
        <f>VLOOKUP(J71,[1]zmm081!$A$1:$D$1801,3,FALSE)</f>
        <v>5101015000</v>
      </c>
      <c r="AV71" s="43" t="str">
        <f>VLOOKUP(J71,[1]zmm081!$A$1:$D$1801,4,FALSE)</f>
        <v>费用-运输费</v>
      </c>
      <c r="AZ71" s="101">
        <f t="shared" si="3"/>
        <v>0</v>
      </c>
    </row>
    <row r="72" spans="1:52" ht="13.05" customHeight="1" x14ac:dyDescent="0.3">
      <c r="A72" s="16" t="s">
        <v>13</v>
      </c>
      <c r="B72" s="42" t="s">
        <v>15</v>
      </c>
      <c r="C72" s="4" t="s">
        <v>419</v>
      </c>
      <c r="D72" s="86" t="s">
        <v>101</v>
      </c>
      <c r="E72" s="16" t="s">
        <v>126</v>
      </c>
      <c r="F72" s="86" t="str">
        <f>VLOOKUP(E72,[1]产品服务编号编码规则!$K:$O,4,0)</f>
        <v>02</v>
      </c>
      <c r="G72" s="4" t="s">
        <v>146</v>
      </c>
      <c r="H72" s="98">
        <f>VLOOKUP(G72,[1]产品服务编号编码规则!M:O,3,0)</f>
        <v>5</v>
      </c>
      <c r="I72" s="86" t="s">
        <v>32</v>
      </c>
      <c r="J72" s="42" t="str">
        <f t="shared" si="2"/>
        <v>DDA02501</v>
      </c>
      <c r="K72" s="46" t="s">
        <v>679</v>
      </c>
      <c r="L72" s="92" t="s">
        <v>40</v>
      </c>
      <c r="M72" s="11">
        <v>1</v>
      </c>
      <c r="N72" s="9" t="s">
        <v>680</v>
      </c>
      <c r="O72" s="16" t="str">
        <f t="shared" si="4"/>
        <v>A</v>
      </c>
      <c r="P72" s="4" t="s">
        <v>633</v>
      </c>
      <c r="Q72" s="9">
        <f>VLOOKUP($P72,[1]税率!$H:$K,3,0)</f>
        <v>0.06</v>
      </c>
      <c r="R72" s="4" t="str">
        <f>VLOOKUP($P72,[1]税率!$H:$K,4,0)</f>
        <v>其他</v>
      </c>
      <c r="S72" s="4" t="s">
        <v>370</v>
      </c>
      <c r="T72" s="5">
        <f>VLOOKUP(S72,[1]税率!A:B,2,0)</f>
        <v>0</v>
      </c>
      <c r="U72" s="4" t="str">
        <f>VLOOKUP(S72,[1]税率!A:C,3,0)</f>
        <v>FW</v>
      </c>
      <c r="V72" s="16" t="s">
        <v>681</v>
      </c>
      <c r="W72" s="4" t="s">
        <v>682</v>
      </c>
      <c r="X72" s="4" t="s">
        <v>54</v>
      </c>
      <c r="Y72" s="4" t="s">
        <v>54</v>
      </c>
      <c r="Z72" s="4" t="s">
        <v>58</v>
      </c>
      <c r="AA72" s="4" t="s">
        <v>54</v>
      </c>
      <c r="AB72" s="9"/>
      <c r="AC72" s="9" t="s">
        <v>683</v>
      </c>
      <c r="AF72" s="86" t="s">
        <v>73</v>
      </c>
      <c r="AI72" s="5"/>
      <c r="AJ72" s="4" t="s">
        <v>684</v>
      </c>
      <c r="AK72" s="4" t="s">
        <v>231</v>
      </c>
      <c r="AL72" s="4" t="s">
        <v>407</v>
      </c>
      <c r="AN72" s="4" t="s">
        <v>430</v>
      </c>
      <c r="AP72" s="9" t="s">
        <v>42</v>
      </c>
      <c r="AQ72" s="4" t="s">
        <v>324</v>
      </c>
      <c r="AU72" s="43">
        <f>VLOOKUP(J72,[1]zmm081!$A$1:$D$1801,3,FALSE)</f>
        <v>5101050000</v>
      </c>
      <c r="AV72" s="43" t="str">
        <f>VLOOKUP(J72,[1]zmm081!$A$1:$D$1801,4,FALSE)</f>
        <v>费用-吊装费</v>
      </c>
      <c r="AZ72" s="101">
        <f t="shared" si="3"/>
        <v>0</v>
      </c>
    </row>
    <row r="73" spans="1:52" ht="13.05" customHeight="1" x14ac:dyDescent="0.3">
      <c r="A73" s="16" t="s">
        <v>13</v>
      </c>
      <c r="B73" s="42" t="s">
        <v>15</v>
      </c>
      <c r="C73" s="4" t="s">
        <v>419</v>
      </c>
      <c r="D73" s="86" t="s">
        <v>101</v>
      </c>
      <c r="E73" s="16" t="s">
        <v>126</v>
      </c>
      <c r="F73" s="86" t="str">
        <f>VLOOKUP(E73,[1]产品服务编号编码规则!$K:$O,4,0)</f>
        <v>02</v>
      </c>
      <c r="G73" s="4" t="s">
        <v>146</v>
      </c>
      <c r="H73" s="98">
        <f>VLOOKUP(G73,[1]产品服务编号编码规则!M:O,3,0)</f>
        <v>5</v>
      </c>
      <c r="I73" s="86" t="s">
        <v>125</v>
      </c>
      <c r="J73" s="42" t="str">
        <f t="shared" si="2"/>
        <v>DDA02502</v>
      </c>
      <c r="K73" s="46" t="s">
        <v>686</v>
      </c>
      <c r="L73" s="92" t="s">
        <v>40</v>
      </c>
      <c r="M73" s="11">
        <v>1</v>
      </c>
      <c r="N73" s="9" t="s">
        <v>680</v>
      </c>
      <c r="O73" s="16" t="str">
        <f t="shared" si="4"/>
        <v>A</v>
      </c>
      <c r="P73" s="4" t="s">
        <v>633</v>
      </c>
      <c r="Q73" s="9">
        <f>VLOOKUP($P73,[1]税率!$H:$K,3,0)</f>
        <v>0.06</v>
      </c>
      <c r="R73" s="4" t="str">
        <f>VLOOKUP($P73,[1]税率!$H:$K,4,0)</f>
        <v>其他</v>
      </c>
      <c r="S73" s="4" t="s">
        <v>370</v>
      </c>
      <c r="T73" s="5">
        <f>VLOOKUP(S73,[1]税率!A:B,2,0)</f>
        <v>0</v>
      </c>
      <c r="U73" s="4" t="str">
        <f>VLOOKUP(S73,[1]税率!A:C,3,0)</f>
        <v>FW</v>
      </c>
      <c r="V73" s="16" t="s">
        <v>681</v>
      </c>
      <c r="W73" s="4" t="s">
        <v>682</v>
      </c>
      <c r="X73" s="4" t="s">
        <v>54</v>
      </c>
      <c r="Y73" s="4" t="s">
        <v>54</v>
      </c>
      <c r="Z73" s="4" t="s">
        <v>58</v>
      </c>
      <c r="AA73" s="4" t="s">
        <v>54</v>
      </c>
      <c r="AB73" s="9"/>
      <c r="AC73" s="9" t="s">
        <v>683</v>
      </c>
      <c r="AF73" s="86" t="s">
        <v>73</v>
      </c>
      <c r="AI73" s="5"/>
      <c r="AJ73" s="4" t="s">
        <v>684</v>
      </c>
      <c r="AK73" s="4" t="s">
        <v>231</v>
      </c>
      <c r="AL73" s="4" t="s">
        <v>407</v>
      </c>
      <c r="AN73" s="4" t="s">
        <v>430</v>
      </c>
      <c r="AP73" s="9" t="s">
        <v>42</v>
      </c>
      <c r="AQ73" s="4" t="s">
        <v>324</v>
      </c>
      <c r="AU73" s="43">
        <f>VLOOKUP(J73,[1]zmm081!$A$1:$D$1801,3,FALSE)</f>
        <v>5101050000</v>
      </c>
      <c r="AV73" s="43" t="str">
        <f>VLOOKUP(J73,[1]zmm081!$A$1:$D$1801,4,FALSE)</f>
        <v>费用-吊装费</v>
      </c>
      <c r="AZ73" s="101">
        <f t="shared" si="3"/>
        <v>0</v>
      </c>
    </row>
    <row r="74" spans="1:52" ht="13.05" customHeight="1" x14ac:dyDescent="0.3">
      <c r="A74" s="16" t="s">
        <v>13</v>
      </c>
      <c r="B74" s="42" t="s">
        <v>15</v>
      </c>
      <c r="C74" s="4" t="s">
        <v>419</v>
      </c>
      <c r="D74" s="86" t="s">
        <v>101</v>
      </c>
      <c r="E74" s="16" t="s">
        <v>126</v>
      </c>
      <c r="F74" s="86" t="str">
        <f>VLOOKUP(E74,[1]产品服务编号编码规则!$K:$O,4,0)</f>
        <v>02</v>
      </c>
      <c r="G74" s="4" t="s">
        <v>146</v>
      </c>
      <c r="H74" s="98">
        <f>VLOOKUP(G74,[1]产品服务编号编码规则!M:O,3,0)</f>
        <v>5</v>
      </c>
      <c r="I74" s="86" t="s">
        <v>152</v>
      </c>
      <c r="J74" s="42" t="str">
        <f t="shared" si="2"/>
        <v>DDA02503</v>
      </c>
      <c r="K74" s="46" t="s">
        <v>688</v>
      </c>
      <c r="L74" s="92" t="s">
        <v>40</v>
      </c>
      <c r="M74" s="11">
        <v>1</v>
      </c>
      <c r="N74" s="9" t="s">
        <v>680</v>
      </c>
      <c r="O74" s="16" t="str">
        <f t="shared" si="4"/>
        <v>A</v>
      </c>
      <c r="P74" s="4" t="s">
        <v>633</v>
      </c>
      <c r="Q74" s="9">
        <f>VLOOKUP($P74,[1]税率!$H:$K,3,0)</f>
        <v>0.06</v>
      </c>
      <c r="R74" s="4" t="str">
        <f>VLOOKUP($P74,[1]税率!$H:$K,4,0)</f>
        <v>其他</v>
      </c>
      <c r="S74" s="4" t="s">
        <v>370</v>
      </c>
      <c r="T74" s="5">
        <f>VLOOKUP(S74,[1]税率!A:B,2,0)</f>
        <v>0</v>
      </c>
      <c r="U74" s="4" t="str">
        <f>VLOOKUP(S74,[1]税率!A:C,3,0)</f>
        <v>FW</v>
      </c>
      <c r="V74" s="16" t="s">
        <v>681</v>
      </c>
      <c r="W74" s="4" t="s">
        <v>682</v>
      </c>
      <c r="X74" s="4" t="s">
        <v>54</v>
      </c>
      <c r="Y74" s="4" t="s">
        <v>54</v>
      </c>
      <c r="Z74" s="4" t="s">
        <v>58</v>
      </c>
      <c r="AA74" s="4" t="s">
        <v>54</v>
      </c>
      <c r="AB74" s="9"/>
      <c r="AC74" s="9" t="s">
        <v>683</v>
      </c>
      <c r="AF74" s="86" t="s">
        <v>73</v>
      </c>
      <c r="AI74" s="5"/>
      <c r="AJ74" s="4" t="s">
        <v>684</v>
      </c>
      <c r="AK74" s="4" t="s">
        <v>231</v>
      </c>
      <c r="AL74" s="4" t="s">
        <v>407</v>
      </c>
      <c r="AN74" s="4" t="s">
        <v>430</v>
      </c>
      <c r="AP74" s="9" t="s">
        <v>42</v>
      </c>
      <c r="AQ74" s="4" t="s">
        <v>324</v>
      </c>
      <c r="AU74" s="43">
        <f>VLOOKUP(J74,[1]zmm081!$A$1:$D$1801,3,FALSE)</f>
        <v>5101050000</v>
      </c>
      <c r="AV74" s="43" t="str">
        <f>VLOOKUP(J74,[1]zmm081!$A$1:$D$1801,4,FALSE)</f>
        <v>费用-吊装费</v>
      </c>
      <c r="AZ74" s="101">
        <f t="shared" si="3"/>
        <v>0</v>
      </c>
    </row>
    <row r="75" spans="1:52" ht="13.05" customHeight="1" x14ac:dyDescent="0.3">
      <c r="A75" s="16" t="s">
        <v>13</v>
      </c>
      <c r="B75" s="42" t="s">
        <v>15</v>
      </c>
      <c r="C75" s="4" t="s">
        <v>419</v>
      </c>
      <c r="D75" s="86" t="s">
        <v>101</v>
      </c>
      <c r="E75" s="16" t="s">
        <v>126</v>
      </c>
      <c r="F75" s="86" t="str">
        <f>VLOOKUP(E75,[1]产品服务编号编码规则!$K:$O,4,0)</f>
        <v>02</v>
      </c>
      <c r="G75" s="4" t="s">
        <v>146</v>
      </c>
      <c r="H75" s="98">
        <f>VLOOKUP(G75,[1]产品服务编号编码规则!M:O,3,0)</f>
        <v>5</v>
      </c>
      <c r="I75" s="86" t="s">
        <v>161</v>
      </c>
      <c r="J75" s="42" t="str">
        <f t="shared" si="2"/>
        <v>DDA02504</v>
      </c>
      <c r="K75" s="46" t="s">
        <v>690</v>
      </c>
      <c r="L75" s="92" t="s">
        <v>40</v>
      </c>
      <c r="M75" s="11">
        <v>1</v>
      </c>
      <c r="N75" s="9" t="s">
        <v>680</v>
      </c>
      <c r="O75" s="16" t="str">
        <f t="shared" si="4"/>
        <v>A</v>
      </c>
      <c r="P75" s="4" t="s">
        <v>633</v>
      </c>
      <c r="Q75" s="9">
        <f>VLOOKUP($P75,[1]税率!$H:$K,3,0)</f>
        <v>0.06</v>
      </c>
      <c r="R75" s="4" t="str">
        <f>VLOOKUP($P75,[1]税率!$H:$K,4,0)</f>
        <v>其他</v>
      </c>
      <c r="S75" s="4" t="s">
        <v>370</v>
      </c>
      <c r="T75" s="5">
        <f>VLOOKUP(S75,[1]税率!A:B,2,0)</f>
        <v>0</v>
      </c>
      <c r="U75" s="4" t="str">
        <f>VLOOKUP(S75,[1]税率!A:C,3,0)</f>
        <v>FW</v>
      </c>
      <c r="V75" s="16" t="s">
        <v>681</v>
      </c>
      <c r="W75" s="4" t="s">
        <v>682</v>
      </c>
      <c r="X75" s="4" t="s">
        <v>54</v>
      </c>
      <c r="Y75" s="4" t="s">
        <v>54</v>
      </c>
      <c r="Z75" s="4" t="s">
        <v>58</v>
      </c>
      <c r="AA75" s="4" t="s">
        <v>54</v>
      </c>
      <c r="AB75" s="9"/>
      <c r="AC75" s="9" t="s">
        <v>683</v>
      </c>
      <c r="AF75" s="86" t="s">
        <v>73</v>
      </c>
      <c r="AI75" s="5"/>
      <c r="AJ75" s="4" t="s">
        <v>684</v>
      </c>
      <c r="AK75" s="4" t="s">
        <v>231</v>
      </c>
      <c r="AL75" s="4" t="s">
        <v>407</v>
      </c>
      <c r="AN75" s="4" t="s">
        <v>430</v>
      </c>
      <c r="AP75" s="9" t="s">
        <v>42</v>
      </c>
      <c r="AQ75" s="4" t="s">
        <v>324</v>
      </c>
      <c r="AU75" s="43">
        <f>VLOOKUP(J75,[1]zmm081!$A$1:$D$1801,3,FALSE)</f>
        <v>5101050000</v>
      </c>
      <c r="AV75" s="43" t="str">
        <f>VLOOKUP(J75,[1]zmm081!$A$1:$D$1801,4,FALSE)</f>
        <v>费用-吊装费</v>
      </c>
      <c r="AZ75" s="101">
        <f t="shared" si="3"/>
        <v>0</v>
      </c>
    </row>
    <row r="76" spans="1:52" ht="13.05" customHeight="1" x14ac:dyDescent="0.3">
      <c r="A76" s="16" t="s">
        <v>13</v>
      </c>
      <c r="B76" s="42" t="s">
        <v>15</v>
      </c>
      <c r="C76" s="4" t="s">
        <v>419</v>
      </c>
      <c r="D76" s="86" t="s">
        <v>101</v>
      </c>
      <c r="E76" s="16" t="s">
        <v>126</v>
      </c>
      <c r="F76" s="86" t="str">
        <f>VLOOKUP(E76,[1]产品服务编号编码规则!$K:$O,4,0)</f>
        <v>02</v>
      </c>
      <c r="G76" s="4" t="s">
        <v>146</v>
      </c>
      <c r="H76" s="98">
        <f>VLOOKUP(G76,[1]产品服务编号编码规则!M:O,3,0)</f>
        <v>5</v>
      </c>
      <c r="I76" s="86" t="s">
        <v>26</v>
      </c>
      <c r="J76" s="42" t="str">
        <f t="shared" si="2"/>
        <v>DDA02505</v>
      </c>
      <c r="K76" s="46" t="s">
        <v>692</v>
      </c>
      <c r="L76" s="92" t="s">
        <v>40</v>
      </c>
      <c r="M76" s="11">
        <v>1</v>
      </c>
      <c r="N76" s="9" t="s">
        <v>680</v>
      </c>
      <c r="O76" s="16" t="str">
        <f t="shared" si="4"/>
        <v>A</v>
      </c>
      <c r="P76" s="4" t="s">
        <v>633</v>
      </c>
      <c r="Q76" s="9">
        <f>VLOOKUP($P76,[1]税率!$H:$K,3,0)</f>
        <v>0.06</v>
      </c>
      <c r="R76" s="4" t="str">
        <f>VLOOKUP($P76,[1]税率!$H:$K,4,0)</f>
        <v>其他</v>
      </c>
      <c r="S76" s="4" t="s">
        <v>370</v>
      </c>
      <c r="T76" s="5">
        <f>VLOOKUP(S76,[1]税率!A:B,2,0)</f>
        <v>0</v>
      </c>
      <c r="U76" s="4" t="str">
        <f>VLOOKUP(S76,[1]税率!A:C,3,0)</f>
        <v>FW</v>
      </c>
      <c r="V76" s="16" t="s">
        <v>681</v>
      </c>
      <c r="W76" s="4" t="s">
        <v>682</v>
      </c>
      <c r="X76" s="4" t="s">
        <v>54</v>
      </c>
      <c r="Y76" s="4" t="s">
        <v>54</v>
      </c>
      <c r="Z76" s="4" t="s">
        <v>58</v>
      </c>
      <c r="AA76" s="4" t="s">
        <v>54</v>
      </c>
      <c r="AB76" s="9"/>
      <c r="AC76" s="9" t="s">
        <v>683</v>
      </c>
      <c r="AF76" s="86" t="s">
        <v>73</v>
      </c>
      <c r="AI76" s="5"/>
      <c r="AJ76" s="4" t="s">
        <v>684</v>
      </c>
      <c r="AK76" s="4" t="s">
        <v>231</v>
      </c>
      <c r="AL76" s="4" t="s">
        <v>407</v>
      </c>
      <c r="AN76" s="4" t="s">
        <v>430</v>
      </c>
      <c r="AP76" s="9" t="s">
        <v>42</v>
      </c>
      <c r="AQ76" s="4" t="s">
        <v>324</v>
      </c>
      <c r="AU76" s="43">
        <f>VLOOKUP(J76,[1]zmm081!$A$1:$D$1801,3,FALSE)</f>
        <v>5101050000</v>
      </c>
      <c r="AV76" s="43" t="str">
        <f>VLOOKUP(J76,[1]zmm081!$A$1:$D$1801,4,FALSE)</f>
        <v>费用-吊装费</v>
      </c>
      <c r="AZ76" s="101">
        <f t="shared" si="3"/>
        <v>0</v>
      </c>
    </row>
    <row r="77" spans="1:52" ht="13.05" customHeight="1" x14ac:dyDescent="0.3">
      <c r="A77" s="16" t="s">
        <v>13</v>
      </c>
      <c r="B77" s="42" t="s">
        <v>15</v>
      </c>
      <c r="C77" s="4" t="s">
        <v>419</v>
      </c>
      <c r="D77" s="86" t="s">
        <v>101</v>
      </c>
      <c r="E77" s="16" t="s">
        <v>126</v>
      </c>
      <c r="F77" s="86" t="str">
        <f>VLOOKUP(E77,[1]产品服务编号编码规则!$K:$O,4,0)</f>
        <v>02</v>
      </c>
      <c r="G77" s="4" t="s">
        <v>146</v>
      </c>
      <c r="H77" s="98">
        <f>VLOOKUP(G77,[1]产品服务编号编码规则!M:O,3,0)</f>
        <v>5</v>
      </c>
      <c r="I77" s="86" t="s">
        <v>169</v>
      </c>
      <c r="J77" s="42" t="str">
        <f t="shared" si="2"/>
        <v>DDA02506</v>
      </c>
      <c r="K77" s="46" t="s">
        <v>694</v>
      </c>
      <c r="L77" s="92" t="s">
        <v>40</v>
      </c>
      <c r="M77" s="11">
        <v>1</v>
      </c>
      <c r="N77" s="9" t="s">
        <v>695</v>
      </c>
      <c r="O77" s="16" t="str">
        <f t="shared" si="4"/>
        <v>A</v>
      </c>
      <c r="P77" s="4" t="s">
        <v>633</v>
      </c>
      <c r="Q77" s="9">
        <f>VLOOKUP($P77,[1]税率!$H:$K,3,0)</f>
        <v>0.06</v>
      </c>
      <c r="R77" s="4" t="str">
        <f>VLOOKUP($P77,[1]税率!$H:$K,4,0)</f>
        <v>其他</v>
      </c>
      <c r="S77" s="4" t="s">
        <v>370</v>
      </c>
      <c r="T77" s="5">
        <f>VLOOKUP(S77,[1]税率!A:B,2,0)</f>
        <v>0</v>
      </c>
      <c r="U77" s="4" t="str">
        <f>VLOOKUP(S77,[1]税率!A:C,3,0)</f>
        <v>FW</v>
      </c>
      <c r="V77" s="16" t="s">
        <v>681</v>
      </c>
      <c r="W77" s="4" t="s">
        <v>682</v>
      </c>
      <c r="X77" s="4" t="s">
        <v>54</v>
      </c>
      <c r="Y77" s="4" t="s">
        <v>54</v>
      </c>
      <c r="Z77" s="4" t="s">
        <v>58</v>
      </c>
      <c r="AA77" s="4" t="s">
        <v>54</v>
      </c>
      <c r="AB77" s="9"/>
      <c r="AC77" s="9" t="s">
        <v>683</v>
      </c>
      <c r="AF77" s="86" t="s">
        <v>73</v>
      </c>
      <c r="AI77" s="5"/>
      <c r="AJ77" s="4" t="s">
        <v>684</v>
      </c>
      <c r="AK77" s="4" t="s">
        <v>231</v>
      </c>
      <c r="AL77" s="4" t="s">
        <v>407</v>
      </c>
      <c r="AN77" s="4" t="s">
        <v>430</v>
      </c>
      <c r="AP77" s="9" t="s">
        <v>42</v>
      </c>
      <c r="AQ77" s="4" t="s">
        <v>324</v>
      </c>
      <c r="AU77" s="43">
        <f>VLOOKUP(J77,[1]zmm081!$A$1:$D$1801,3,FALSE)</f>
        <v>5101050000</v>
      </c>
      <c r="AV77" s="43" t="str">
        <f>VLOOKUP(J77,[1]zmm081!$A$1:$D$1801,4,FALSE)</f>
        <v>费用-吊装费</v>
      </c>
      <c r="AZ77" s="101">
        <f t="shared" si="3"/>
        <v>0</v>
      </c>
    </row>
    <row r="78" spans="1:52" ht="13.05" customHeight="1" x14ac:dyDescent="0.3">
      <c r="A78" s="16" t="s">
        <v>13</v>
      </c>
      <c r="B78" s="42" t="s">
        <v>15</v>
      </c>
      <c r="C78" s="4" t="s">
        <v>419</v>
      </c>
      <c r="D78" s="86" t="s">
        <v>101</v>
      </c>
      <c r="E78" s="16" t="s">
        <v>126</v>
      </c>
      <c r="F78" s="86" t="str">
        <f>VLOOKUP(E78,[1]产品服务编号编码规则!$K:$O,4,0)</f>
        <v>02</v>
      </c>
      <c r="G78" s="4" t="s">
        <v>146</v>
      </c>
      <c r="H78" s="98">
        <f>VLOOKUP(G78,[1]产品服务编号编码规则!M:O,3,0)</f>
        <v>5</v>
      </c>
      <c r="I78" s="86" t="s">
        <v>175</v>
      </c>
      <c r="J78" s="42" t="str">
        <f t="shared" si="2"/>
        <v>DDA02507</v>
      </c>
      <c r="K78" s="46" t="s">
        <v>697</v>
      </c>
      <c r="L78" s="92" t="s">
        <v>40</v>
      </c>
      <c r="M78" s="11">
        <v>1</v>
      </c>
      <c r="N78" s="9" t="s">
        <v>698</v>
      </c>
      <c r="O78" s="16" t="str">
        <f t="shared" si="4"/>
        <v>A</v>
      </c>
      <c r="P78" s="4" t="s">
        <v>633</v>
      </c>
      <c r="Q78" s="9">
        <f>VLOOKUP($P78,[1]税率!$H:$K,3,0)</f>
        <v>0.06</v>
      </c>
      <c r="R78" s="4" t="str">
        <f>VLOOKUP($P78,[1]税率!$H:$K,4,0)</f>
        <v>其他</v>
      </c>
      <c r="S78" s="4" t="s">
        <v>370</v>
      </c>
      <c r="T78" s="5">
        <f>VLOOKUP(S78,[1]税率!A:B,2,0)</f>
        <v>0</v>
      </c>
      <c r="U78" s="4" t="str">
        <f>VLOOKUP(S78,[1]税率!A:C,3,0)</f>
        <v>FW</v>
      </c>
      <c r="V78" s="16" t="s">
        <v>681</v>
      </c>
      <c r="W78" s="4" t="s">
        <v>682</v>
      </c>
      <c r="X78" s="4" t="s">
        <v>54</v>
      </c>
      <c r="Y78" s="4" t="s">
        <v>54</v>
      </c>
      <c r="Z78" s="4" t="s">
        <v>58</v>
      </c>
      <c r="AA78" s="4" t="s">
        <v>54</v>
      </c>
      <c r="AB78" s="9"/>
      <c r="AC78" s="9" t="s">
        <v>683</v>
      </c>
      <c r="AF78" s="86" t="s">
        <v>73</v>
      </c>
      <c r="AI78" s="5"/>
      <c r="AJ78" s="4" t="s">
        <v>684</v>
      </c>
      <c r="AK78" s="4" t="s">
        <v>231</v>
      </c>
      <c r="AL78" s="4" t="s">
        <v>407</v>
      </c>
      <c r="AN78" s="4" t="s">
        <v>430</v>
      </c>
      <c r="AP78" s="9" t="s">
        <v>42</v>
      </c>
      <c r="AQ78" s="4" t="s">
        <v>324</v>
      </c>
      <c r="AU78" s="43">
        <f>VLOOKUP(J78,[1]zmm081!$A$1:$D$1801,3,FALSE)</f>
        <v>5101050000</v>
      </c>
      <c r="AV78" s="43" t="str">
        <f>VLOOKUP(J78,[1]zmm081!$A$1:$D$1801,4,FALSE)</f>
        <v>费用-吊装费</v>
      </c>
      <c r="AZ78" s="101">
        <f t="shared" si="3"/>
        <v>0</v>
      </c>
    </row>
    <row r="79" spans="1:52" ht="13.05" customHeight="1" x14ac:dyDescent="0.3">
      <c r="A79" s="16" t="s">
        <v>13</v>
      </c>
      <c r="B79" s="42" t="s">
        <v>15</v>
      </c>
      <c r="C79" s="4" t="s">
        <v>419</v>
      </c>
      <c r="D79" s="86" t="s">
        <v>101</v>
      </c>
      <c r="E79" s="16" t="s">
        <v>126</v>
      </c>
      <c r="F79" s="86" t="str">
        <f>VLOOKUP(E79,[1]产品服务编号编码规则!$K:$O,4,0)</f>
        <v>02</v>
      </c>
      <c r="G79" s="4" t="s">
        <v>146</v>
      </c>
      <c r="H79" s="98">
        <f>VLOOKUP(G79,[1]产品服务编号编码规则!M:O,3,0)</f>
        <v>5</v>
      </c>
      <c r="I79" s="86" t="s">
        <v>181</v>
      </c>
      <c r="J79" s="42" t="str">
        <f t="shared" si="2"/>
        <v>DDA02508</v>
      </c>
      <c r="K79" s="46" t="s">
        <v>700</v>
      </c>
      <c r="L79" s="92" t="s">
        <v>40</v>
      </c>
      <c r="M79" s="11">
        <v>1</v>
      </c>
      <c r="N79" s="9" t="s">
        <v>701</v>
      </c>
      <c r="O79" s="16" t="str">
        <f t="shared" si="4"/>
        <v>A</v>
      </c>
      <c r="P79" s="4" t="s">
        <v>633</v>
      </c>
      <c r="Q79" s="9">
        <f>VLOOKUP($P79,[1]税率!$H:$K,3,0)</f>
        <v>0.06</v>
      </c>
      <c r="R79" s="4" t="str">
        <f>VLOOKUP($P79,[1]税率!$H:$K,4,0)</f>
        <v>其他</v>
      </c>
      <c r="S79" s="4" t="s">
        <v>370</v>
      </c>
      <c r="T79" s="5">
        <f>VLOOKUP(S79,[1]税率!A:B,2,0)</f>
        <v>0</v>
      </c>
      <c r="U79" s="4" t="str">
        <f>VLOOKUP(S79,[1]税率!A:C,3,0)</f>
        <v>FW</v>
      </c>
      <c r="V79" s="16">
        <v>6401050000</v>
      </c>
      <c r="W79" s="4" t="s">
        <v>702</v>
      </c>
      <c r="X79" s="4" t="s">
        <v>54</v>
      </c>
      <c r="Y79" s="4" t="s">
        <v>54</v>
      </c>
      <c r="Z79" s="4" t="s">
        <v>58</v>
      </c>
      <c r="AA79" s="4" t="s">
        <v>54</v>
      </c>
      <c r="AB79" s="9"/>
      <c r="AC79" s="9" t="s">
        <v>683</v>
      </c>
      <c r="AF79" s="86" t="s">
        <v>73</v>
      </c>
      <c r="AI79" s="5"/>
      <c r="AJ79" s="4" t="s">
        <v>323</v>
      </c>
      <c r="AK79" s="4" t="s">
        <v>231</v>
      </c>
      <c r="AL79" s="4" t="s">
        <v>407</v>
      </c>
      <c r="AN79" s="4" t="s">
        <v>656</v>
      </c>
      <c r="AP79" s="9" t="s">
        <v>42</v>
      </c>
      <c r="AQ79" s="4" t="s">
        <v>324</v>
      </c>
      <c r="AU79" s="43">
        <f>VLOOKUP(J79,[1]zmm081!$A$1:$D$1801,3,FALSE)</f>
        <v>6401050000</v>
      </c>
      <c r="AV79" s="43" t="str">
        <f>VLOOKUP(J79,[1]zmm081!$A$1:$D$1801,4,FALSE)</f>
        <v>主营业务成本-装卸费</v>
      </c>
      <c r="AZ79" s="101">
        <f t="shared" si="3"/>
        <v>0</v>
      </c>
    </row>
    <row r="80" spans="1:52" ht="13.05" customHeight="1" x14ac:dyDescent="0.3">
      <c r="A80" s="16" t="s">
        <v>13</v>
      </c>
      <c r="B80" s="42" t="s">
        <v>15</v>
      </c>
      <c r="C80" s="4" t="s">
        <v>419</v>
      </c>
      <c r="D80" s="86" t="s">
        <v>101</v>
      </c>
      <c r="E80" s="16" t="s">
        <v>126</v>
      </c>
      <c r="F80" s="86" t="str">
        <f>VLOOKUP(E80,[1]产品服务编号编码规则!$K:$O,4,0)</f>
        <v>02</v>
      </c>
      <c r="G80" s="4" t="s">
        <v>146</v>
      </c>
      <c r="H80" s="98">
        <f>VLOOKUP(G80,[1]产品服务编号编码规则!M:O,3,0)</f>
        <v>5</v>
      </c>
      <c r="I80" s="86" t="s">
        <v>187</v>
      </c>
      <c r="J80" s="42" t="str">
        <f t="shared" si="2"/>
        <v>DDA02509</v>
      </c>
      <c r="K80" s="46" t="s">
        <v>704</v>
      </c>
      <c r="L80" s="92" t="s">
        <v>40</v>
      </c>
      <c r="M80" s="11">
        <v>1</v>
      </c>
      <c r="N80" s="9" t="s">
        <v>701</v>
      </c>
      <c r="O80" s="16" t="str">
        <f t="shared" si="4"/>
        <v>A</v>
      </c>
      <c r="P80" s="4" t="s">
        <v>633</v>
      </c>
      <c r="Q80" s="9">
        <f>VLOOKUP($P80,[1]税率!$H:$K,3,0)</f>
        <v>0.06</v>
      </c>
      <c r="R80" s="4" t="str">
        <f>VLOOKUP($P80,[1]税率!$H:$K,4,0)</f>
        <v>其他</v>
      </c>
      <c r="S80" s="4" t="s">
        <v>370</v>
      </c>
      <c r="T80" s="5">
        <f>VLOOKUP(S80,[1]税率!A:B,2,0)</f>
        <v>0</v>
      </c>
      <c r="U80" s="4" t="str">
        <f>VLOOKUP(S80,[1]税率!A:C,3,0)</f>
        <v>FW</v>
      </c>
      <c r="V80" s="16">
        <v>6401050000</v>
      </c>
      <c r="W80" s="4" t="s">
        <v>702</v>
      </c>
      <c r="X80" s="4" t="s">
        <v>54</v>
      </c>
      <c r="Y80" s="4" t="s">
        <v>54</v>
      </c>
      <c r="Z80" s="4" t="s">
        <v>58</v>
      </c>
      <c r="AA80" s="4" t="s">
        <v>54</v>
      </c>
      <c r="AB80" s="9"/>
      <c r="AC80" s="9" t="s">
        <v>683</v>
      </c>
      <c r="AF80" s="86" t="s">
        <v>73</v>
      </c>
      <c r="AI80" s="5"/>
      <c r="AJ80" s="4" t="s">
        <v>323</v>
      </c>
      <c r="AK80" s="4" t="s">
        <v>231</v>
      </c>
      <c r="AL80" s="4" t="s">
        <v>407</v>
      </c>
      <c r="AN80" s="4" t="s">
        <v>656</v>
      </c>
      <c r="AP80" s="9" t="s">
        <v>42</v>
      </c>
      <c r="AQ80" s="4" t="s">
        <v>324</v>
      </c>
      <c r="AU80" s="43">
        <f>VLOOKUP(J80,[1]zmm081!$A$1:$D$1801,3,FALSE)</f>
        <v>6401050000</v>
      </c>
      <c r="AV80" s="43" t="str">
        <f>VLOOKUP(J80,[1]zmm081!$A$1:$D$1801,4,FALSE)</f>
        <v>主营业务成本-装卸费</v>
      </c>
      <c r="AZ80" s="101">
        <f t="shared" si="3"/>
        <v>0</v>
      </c>
    </row>
    <row r="81" spans="1:52" ht="13.05" customHeight="1" x14ac:dyDescent="0.3">
      <c r="A81" s="16" t="s">
        <v>13</v>
      </c>
      <c r="B81" s="42" t="s">
        <v>15</v>
      </c>
      <c r="C81" s="4" t="s">
        <v>419</v>
      </c>
      <c r="D81" s="86" t="s">
        <v>101</v>
      </c>
      <c r="E81" s="16" t="s">
        <v>126</v>
      </c>
      <c r="F81" s="86" t="str">
        <f>VLOOKUP(E81,[1]产品服务编号编码规则!$K:$O,4,0)</f>
        <v>02</v>
      </c>
      <c r="G81" s="4" t="s">
        <v>146</v>
      </c>
      <c r="H81" s="98">
        <f>VLOOKUP(G81,[1]产品服务编号编码规则!M:O,3,0)</f>
        <v>5</v>
      </c>
      <c r="I81" s="86" t="s">
        <v>361</v>
      </c>
      <c r="J81" s="42" t="str">
        <f t="shared" si="2"/>
        <v>DDA02510</v>
      </c>
      <c r="K81" s="46" t="s">
        <v>706</v>
      </c>
      <c r="L81" s="92" t="s">
        <v>40</v>
      </c>
      <c r="M81" s="11">
        <v>1</v>
      </c>
      <c r="N81" s="9" t="s">
        <v>701</v>
      </c>
      <c r="O81" s="16" t="str">
        <f t="shared" si="4"/>
        <v>A</v>
      </c>
      <c r="P81" s="4" t="s">
        <v>633</v>
      </c>
      <c r="Q81" s="9">
        <f>VLOOKUP($P81,[1]税率!$H:$K,3,0)</f>
        <v>0.06</v>
      </c>
      <c r="R81" s="4" t="str">
        <f>VLOOKUP($P81,[1]税率!$H:$K,4,0)</f>
        <v>其他</v>
      </c>
      <c r="S81" s="4" t="s">
        <v>370</v>
      </c>
      <c r="T81" s="5">
        <f>VLOOKUP(S81,[1]税率!A:B,2,0)</f>
        <v>0</v>
      </c>
      <c r="U81" s="4" t="str">
        <f>VLOOKUP(S81,[1]税率!A:C,3,0)</f>
        <v>FW</v>
      </c>
      <c r="V81" s="16">
        <v>6401050000</v>
      </c>
      <c r="W81" s="4" t="s">
        <v>702</v>
      </c>
      <c r="X81" s="4" t="s">
        <v>54</v>
      </c>
      <c r="Y81" s="4" t="s">
        <v>54</v>
      </c>
      <c r="Z81" s="4" t="s">
        <v>58</v>
      </c>
      <c r="AA81" s="4" t="s">
        <v>54</v>
      </c>
      <c r="AB81" s="9"/>
      <c r="AC81" s="9" t="s">
        <v>683</v>
      </c>
      <c r="AF81" s="86" t="s">
        <v>73</v>
      </c>
      <c r="AI81" s="5"/>
      <c r="AJ81" s="4" t="s">
        <v>323</v>
      </c>
      <c r="AK81" s="4" t="s">
        <v>231</v>
      </c>
      <c r="AL81" s="4" t="s">
        <v>407</v>
      </c>
      <c r="AN81" s="4" t="s">
        <v>656</v>
      </c>
      <c r="AP81" s="9" t="s">
        <v>42</v>
      </c>
      <c r="AQ81" s="4" t="s">
        <v>324</v>
      </c>
      <c r="AU81" s="43">
        <f>VLOOKUP(J81,[1]zmm081!$A$1:$D$1801,3,FALSE)</f>
        <v>6401050000</v>
      </c>
      <c r="AV81" s="43" t="str">
        <f>VLOOKUP(J81,[1]zmm081!$A$1:$D$1801,4,FALSE)</f>
        <v>主营业务成本-装卸费</v>
      </c>
      <c r="AZ81" s="101">
        <f t="shared" si="3"/>
        <v>0</v>
      </c>
    </row>
    <row r="82" spans="1:52" ht="13.05" customHeight="1" x14ac:dyDescent="0.3">
      <c r="A82" s="16" t="s">
        <v>13</v>
      </c>
      <c r="B82" s="42" t="s">
        <v>15</v>
      </c>
      <c r="C82" s="4" t="s">
        <v>419</v>
      </c>
      <c r="D82" s="86" t="s">
        <v>101</v>
      </c>
      <c r="E82" s="16" t="s">
        <v>126</v>
      </c>
      <c r="F82" s="86" t="str">
        <f>VLOOKUP(E82,[1]产品服务编号编码规则!$K:$O,4,0)</f>
        <v>02</v>
      </c>
      <c r="G82" s="4" t="s">
        <v>146</v>
      </c>
      <c r="H82" s="98">
        <f>VLOOKUP(G82,[1]产品服务编号编码规则!M:O,3,0)</f>
        <v>5</v>
      </c>
      <c r="I82" s="86" t="s">
        <v>197</v>
      </c>
      <c r="J82" s="42" t="str">
        <f t="shared" si="2"/>
        <v>DDA02511</v>
      </c>
      <c r="K82" s="46" t="s">
        <v>708</v>
      </c>
      <c r="L82" s="92" t="s">
        <v>40</v>
      </c>
      <c r="M82" s="11">
        <v>1</v>
      </c>
      <c r="N82" s="9" t="s">
        <v>701</v>
      </c>
      <c r="O82" s="16" t="str">
        <f t="shared" si="4"/>
        <v>A</v>
      </c>
      <c r="P82" s="4" t="s">
        <v>633</v>
      </c>
      <c r="Q82" s="9">
        <f>VLOOKUP($P82,[1]税率!$H:$K,3,0)</f>
        <v>0.06</v>
      </c>
      <c r="R82" s="4" t="str">
        <f>VLOOKUP($P82,[1]税率!$H:$K,4,0)</f>
        <v>其他</v>
      </c>
      <c r="S82" s="4" t="s">
        <v>370</v>
      </c>
      <c r="T82" s="5">
        <f>VLOOKUP(S82,[1]税率!A:B,2,0)</f>
        <v>0</v>
      </c>
      <c r="U82" s="4" t="str">
        <f>VLOOKUP(S82,[1]税率!A:C,3,0)</f>
        <v>FW</v>
      </c>
      <c r="V82" s="16">
        <v>6401050000</v>
      </c>
      <c r="W82" s="4" t="s">
        <v>702</v>
      </c>
      <c r="X82" s="4" t="s">
        <v>54</v>
      </c>
      <c r="Y82" s="4" t="s">
        <v>54</v>
      </c>
      <c r="Z82" s="4" t="s">
        <v>58</v>
      </c>
      <c r="AA82" s="4" t="s">
        <v>54</v>
      </c>
      <c r="AB82" s="9"/>
      <c r="AC82" s="9" t="s">
        <v>683</v>
      </c>
      <c r="AF82" s="86" t="s">
        <v>73</v>
      </c>
      <c r="AI82" s="5"/>
      <c r="AJ82" s="4" t="s">
        <v>323</v>
      </c>
      <c r="AK82" s="4" t="s">
        <v>231</v>
      </c>
      <c r="AL82" s="4" t="s">
        <v>407</v>
      </c>
      <c r="AN82" s="4" t="s">
        <v>656</v>
      </c>
      <c r="AP82" s="9" t="s">
        <v>42</v>
      </c>
      <c r="AQ82" s="4" t="s">
        <v>324</v>
      </c>
      <c r="AU82" s="43">
        <f>VLOOKUP(J82,[1]zmm081!$A$1:$D$1801,3,FALSE)</f>
        <v>6401050000</v>
      </c>
      <c r="AV82" s="43" t="str">
        <f>VLOOKUP(J82,[1]zmm081!$A$1:$D$1801,4,FALSE)</f>
        <v>主营业务成本-装卸费</v>
      </c>
      <c r="AZ82" s="101">
        <f t="shared" si="3"/>
        <v>0</v>
      </c>
    </row>
    <row r="83" spans="1:52" ht="13.05" customHeight="1" x14ac:dyDescent="0.3">
      <c r="A83" s="16" t="s">
        <v>13</v>
      </c>
      <c r="B83" s="42" t="s">
        <v>15</v>
      </c>
      <c r="C83" s="4" t="s">
        <v>419</v>
      </c>
      <c r="D83" s="86" t="s">
        <v>101</v>
      </c>
      <c r="E83" s="16" t="s">
        <v>126</v>
      </c>
      <c r="F83" s="86" t="str">
        <f>VLOOKUP(E83,[1]产品服务编号编码规则!$K:$O,4,0)</f>
        <v>02</v>
      </c>
      <c r="G83" s="4" t="s">
        <v>146</v>
      </c>
      <c r="H83" s="98">
        <f>VLOOKUP(G83,[1]产品服务编号编码规则!M:O,3,0)</f>
        <v>5</v>
      </c>
      <c r="I83" s="86" t="s">
        <v>203</v>
      </c>
      <c r="J83" s="42" t="str">
        <f t="shared" si="2"/>
        <v>DDA02512</v>
      </c>
      <c r="K83" s="46" t="s">
        <v>710</v>
      </c>
      <c r="L83" s="92" t="s">
        <v>40</v>
      </c>
      <c r="M83" s="11">
        <v>1</v>
      </c>
      <c r="N83" s="9" t="s">
        <v>701</v>
      </c>
      <c r="O83" s="16" t="str">
        <f t="shared" si="4"/>
        <v>A</v>
      </c>
      <c r="P83" s="4" t="s">
        <v>633</v>
      </c>
      <c r="Q83" s="9">
        <f>VLOOKUP($P83,[1]税率!$H:$K,3,0)</f>
        <v>0.06</v>
      </c>
      <c r="R83" s="4" t="str">
        <f>VLOOKUP($P83,[1]税率!$H:$K,4,0)</f>
        <v>其他</v>
      </c>
      <c r="S83" s="4" t="s">
        <v>370</v>
      </c>
      <c r="T83" s="5">
        <f>VLOOKUP(S83,[1]税率!A:B,2,0)</f>
        <v>0</v>
      </c>
      <c r="U83" s="4" t="str">
        <f>VLOOKUP(S83,[1]税率!A:C,3,0)</f>
        <v>FW</v>
      </c>
      <c r="V83" s="16">
        <v>6401050000</v>
      </c>
      <c r="W83" s="4" t="s">
        <v>702</v>
      </c>
      <c r="X83" s="4" t="s">
        <v>54</v>
      </c>
      <c r="Y83" s="4" t="s">
        <v>54</v>
      </c>
      <c r="Z83" s="4" t="s">
        <v>58</v>
      </c>
      <c r="AA83" s="4" t="s">
        <v>54</v>
      </c>
      <c r="AB83" s="9"/>
      <c r="AC83" s="9" t="s">
        <v>683</v>
      </c>
      <c r="AF83" s="86" t="s">
        <v>73</v>
      </c>
      <c r="AI83" s="5"/>
      <c r="AJ83" s="4" t="s">
        <v>323</v>
      </c>
      <c r="AK83" s="4" t="s">
        <v>231</v>
      </c>
      <c r="AL83" s="4" t="s">
        <v>407</v>
      </c>
      <c r="AN83" s="4" t="s">
        <v>656</v>
      </c>
      <c r="AP83" s="9" t="s">
        <v>42</v>
      </c>
      <c r="AQ83" s="4" t="s">
        <v>324</v>
      </c>
      <c r="AU83" s="43">
        <f>VLOOKUP(J83,[1]zmm081!$A$1:$D$1801,3,FALSE)</f>
        <v>6401050000</v>
      </c>
      <c r="AV83" s="43" t="str">
        <f>VLOOKUP(J83,[1]zmm081!$A$1:$D$1801,4,FALSE)</f>
        <v>主营业务成本-装卸费</v>
      </c>
      <c r="AZ83" s="101">
        <f t="shared" si="3"/>
        <v>0</v>
      </c>
    </row>
    <row r="84" spans="1:52" ht="13.05" customHeight="1" x14ac:dyDescent="0.3">
      <c r="A84" s="16" t="s">
        <v>13</v>
      </c>
      <c r="B84" s="42" t="s">
        <v>15</v>
      </c>
      <c r="C84" s="4" t="s">
        <v>419</v>
      </c>
      <c r="D84" s="86" t="s">
        <v>101</v>
      </c>
      <c r="E84" s="16" t="s">
        <v>126</v>
      </c>
      <c r="F84" s="86" t="str">
        <f>VLOOKUP(E84,[1]产品服务编号编码规则!$K:$O,4,0)</f>
        <v>02</v>
      </c>
      <c r="G84" s="4" t="s">
        <v>146</v>
      </c>
      <c r="H84" s="98">
        <f>VLOOKUP(G84,[1]产品服务编号编码规则!M:O,3,0)</f>
        <v>5</v>
      </c>
      <c r="I84" s="86" t="s">
        <v>211</v>
      </c>
      <c r="J84" s="42" t="str">
        <f t="shared" si="2"/>
        <v>DDA02513</v>
      </c>
      <c r="K84" s="46" t="s">
        <v>712</v>
      </c>
      <c r="L84" s="92" t="s">
        <v>40</v>
      </c>
      <c r="M84" s="11">
        <v>1</v>
      </c>
      <c r="N84" s="9" t="s">
        <v>713</v>
      </c>
      <c r="O84" s="16" t="str">
        <f t="shared" si="4"/>
        <v>A</v>
      </c>
      <c r="P84" s="4" t="s">
        <v>633</v>
      </c>
      <c r="Q84" s="9">
        <f>VLOOKUP($P84,[1]税率!$H:$K,3,0)</f>
        <v>0.06</v>
      </c>
      <c r="R84" s="4" t="str">
        <f>VLOOKUP($P84,[1]税率!$H:$K,4,0)</f>
        <v>其他</v>
      </c>
      <c r="S84" s="4" t="s">
        <v>370</v>
      </c>
      <c r="T84" s="5">
        <f>VLOOKUP(S84,[1]税率!A:B,2,0)</f>
        <v>0</v>
      </c>
      <c r="U84" s="4" t="str">
        <f>VLOOKUP(S84,[1]税率!A:C,3,0)</f>
        <v>FW</v>
      </c>
      <c r="V84" s="16">
        <v>6401050000</v>
      </c>
      <c r="W84" s="4" t="s">
        <v>702</v>
      </c>
      <c r="X84" s="4" t="s">
        <v>54</v>
      </c>
      <c r="Y84" s="4" t="s">
        <v>54</v>
      </c>
      <c r="Z84" s="4" t="s">
        <v>58</v>
      </c>
      <c r="AA84" s="4" t="s">
        <v>54</v>
      </c>
      <c r="AB84" s="9"/>
      <c r="AC84" s="9" t="s">
        <v>683</v>
      </c>
      <c r="AF84" s="86" t="s">
        <v>73</v>
      </c>
      <c r="AI84" s="5"/>
      <c r="AJ84" s="4" t="s">
        <v>323</v>
      </c>
      <c r="AK84" s="4" t="s">
        <v>231</v>
      </c>
      <c r="AL84" s="4" t="s">
        <v>407</v>
      </c>
      <c r="AN84" s="4" t="s">
        <v>656</v>
      </c>
      <c r="AP84" s="9" t="s">
        <v>42</v>
      </c>
      <c r="AQ84" s="4" t="s">
        <v>324</v>
      </c>
      <c r="AU84" s="43">
        <f>VLOOKUP(J84,[1]zmm081!$A$1:$D$1801,3,FALSE)</f>
        <v>6401050000</v>
      </c>
      <c r="AV84" s="43" t="str">
        <f>VLOOKUP(J84,[1]zmm081!$A$1:$D$1801,4,FALSE)</f>
        <v>主营业务成本-装卸费</v>
      </c>
      <c r="AZ84" s="101">
        <f t="shared" si="3"/>
        <v>0</v>
      </c>
    </row>
    <row r="85" spans="1:52" ht="13.05" customHeight="1" x14ac:dyDescent="0.3">
      <c r="A85" s="16" t="s">
        <v>13</v>
      </c>
      <c r="B85" s="42" t="s">
        <v>15</v>
      </c>
      <c r="C85" s="4" t="s">
        <v>419</v>
      </c>
      <c r="D85" s="86" t="s">
        <v>101</v>
      </c>
      <c r="E85" s="16" t="s">
        <v>126</v>
      </c>
      <c r="F85" s="86" t="str">
        <f>VLOOKUP(E85,[1]产品服务编号编码规则!$K:$O,4,0)</f>
        <v>02</v>
      </c>
      <c r="G85" s="4" t="s">
        <v>146</v>
      </c>
      <c r="H85" s="98">
        <f>VLOOKUP(G85,[1]产品服务编号编码规则!M:O,3,0)</f>
        <v>5</v>
      </c>
      <c r="I85" s="86" t="s">
        <v>221</v>
      </c>
      <c r="J85" s="42" t="str">
        <f t="shared" si="2"/>
        <v>DDA02514</v>
      </c>
      <c r="K85" s="46" t="s">
        <v>715</v>
      </c>
      <c r="L85" s="92" t="s">
        <v>40</v>
      </c>
      <c r="M85" s="11">
        <v>1</v>
      </c>
      <c r="N85" s="9" t="s">
        <v>716</v>
      </c>
      <c r="O85" s="16" t="str">
        <f t="shared" si="4"/>
        <v>A</v>
      </c>
      <c r="P85" s="4" t="s">
        <v>633</v>
      </c>
      <c r="Q85" s="9">
        <f>VLOOKUP($P85,[1]税率!$H:$K,3,0)</f>
        <v>0.06</v>
      </c>
      <c r="R85" s="4" t="str">
        <f>VLOOKUP($P85,[1]税率!$H:$K,4,0)</f>
        <v>其他</v>
      </c>
      <c r="S85" s="4" t="s">
        <v>370</v>
      </c>
      <c r="T85" s="5">
        <f>VLOOKUP(S85,[1]税率!A:B,2,0)</f>
        <v>0</v>
      </c>
      <c r="U85" s="4" t="str">
        <f>VLOOKUP(S85,[1]税率!A:C,3,0)</f>
        <v>FW</v>
      </c>
      <c r="V85" s="16">
        <v>6401050000</v>
      </c>
      <c r="W85" s="4" t="s">
        <v>702</v>
      </c>
      <c r="X85" s="4" t="s">
        <v>54</v>
      </c>
      <c r="Y85" s="4" t="s">
        <v>54</v>
      </c>
      <c r="Z85" s="4" t="s">
        <v>58</v>
      </c>
      <c r="AA85" s="4" t="s">
        <v>54</v>
      </c>
      <c r="AB85" s="9"/>
      <c r="AC85" s="9" t="s">
        <v>683</v>
      </c>
      <c r="AF85" s="86" t="s">
        <v>73</v>
      </c>
      <c r="AI85" s="5"/>
      <c r="AJ85" s="4" t="s">
        <v>323</v>
      </c>
      <c r="AK85" s="4" t="s">
        <v>231</v>
      </c>
      <c r="AL85" s="4" t="s">
        <v>407</v>
      </c>
      <c r="AN85" s="4" t="s">
        <v>656</v>
      </c>
      <c r="AP85" s="9" t="s">
        <v>42</v>
      </c>
      <c r="AQ85" s="4" t="s">
        <v>324</v>
      </c>
      <c r="AU85" s="43">
        <f>VLOOKUP(J85,[1]zmm081!$A$1:$D$1801,3,FALSE)</f>
        <v>6401050000</v>
      </c>
      <c r="AV85" s="43" t="str">
        <f>VLOOKUP(J85,[1]zmm081!$A$1:$D$1801,4,FALSE)</f>
        <v>主营业务成本-装卸费</v>
      </c>
      <c r="AZ85" s="101">
        <f t="shared" si="3"/>
        <v>0</v>
      </c>
    </row>
    <row r="86" spans="1:52" ht="13.05" customHeight="1" x14ac:dyDescent="0.3">
      <c r="A86" s="16" t="s">
        <v>13</v>
      </c>
      <c r="B86" s="42" t="s">
        <v>15</v>
      </c>
      <c r="C86" s="4" t="s">
        <v>419</v>
      </c>
      <c r="D86" s="86" t="s">
        <v>101</v>
      </c>
      <c r="E86" s="16" t="s">
        <v>126</v>
      </c>
      <c r="F86" s="86" t="str">
        <f>VLOOKUP(E86,[1]产品服务编号编码规则!$K:$O,4,0)</f>
        <v>02</v>
      </c>
      <c r="G86" s="4" t="s">
        <v>146</v>
      </c>
      <c r="H86" s="98">
        <f>VLOOKUP(G86,[1]产品服务编号编码规则!M:O,3,0)</f>
        <v>5</v>
      </c>
      <c r="I86" s="86" t="s">
        <v>383</v>
      </c>
      <c r="J86" s="42" t="str">
        <f t="shared" ref="J86:J149" si="5">B86&amp;D86&amp;F86&amp;H86&amp;I86</f>
        <v>DDA02515</v>
      </c>
      <c r="K86" s="46" t="s">
        <v>718</v>
      </c>
      <c r="L86" s="92" t="s">
        <v>40</v>
      </c>
      <c r="M86" s="11">
        <v>1</v>
      </c>
      <c r="N86" s="9" t="s">
        <v>719</v>
      </c>
      <c r="O86" s="16" t="str">
        <f t="shared" si="4"/>
        <v>A</v>
      </c>
      <c r="P86" s="4" t="s">
        <v>633</v>
      </c>
      <c r="Q86" s="9">
        <f>VLOOKUP($P86,[1]税率!$H:$K,3,0)</f>
        <v>0.06</v>
      </c>
      <c r="R86" s="4" t="str">
        <f>VLOOKUP($P86,[1]税率!$H:$K,4,0)</f>
        <v>其他</v>
      </c>
      <c r="S86" s="4" t="s">
        <v>370</v>
      </c>
      <c r="T86" s="5">
        <f>VLOOKUP(S86,[1]税率!A:B,2,0)</f>
        <v>0</v>
      </c>
      <c r="U86" s="4" t="str">
        <f>VLOOKUP(S86,[1]税率!A:C,3,0)</f>
        <v>FW</v>
      </c>
      <c r="V86" s="16" t="s">
        <v>681</v>
      </c>
      <c r="W86" s="4" t="s">
        <v>682</v>
      </c>
      <c r="X86" s="4" t="s">
        <v>54</v>
      </c>
      <c r="Y86" s="4" t="s">
        <v>54</v>
      </c>
      <c r="Z86" s="4" t="s">
        <v>54</v>
      </c>
      <c r="AA86" s="4" t="s">
        <v>54</v>
      </c>
      <c r="AB86" s="9"/>
      <c r="AC86" s="9"/>
      <c r="AF86" s="86"/>
      <c r="AI86" s="5"/>
      <c r="AJ86" s="4" t="s">
        <v>406</v>
      </c>
      <c r="AK86" s="4" t="s">
        <v>231</v>
      </c>
      <c r="AL86" s="4" t="s">
        <v>407</v>
      </c>
      <c r="AN86" s="4" t="s">
        <v>644</v>
      </c>
      <c r="AP86" s="9" t="s">
        <v>42</v>
      </c>
      <c r="AQ86" s="4" t="s">
        <v>324</v>
      </c>
      <c r="AU86" s="43">
        <f>VLOOKUP(J86,[1]zmm081!$A$1:$D$1801,3,FALSE)</f>
        <v>5101050000</v>
      </c>
      <c r="AV86" s="43" t="str">
        <f>VLOOKUP(J86,[1]zmm081!$A$1:$D$1801,4,FALSE)</f>
        <v>费用-吊装费</v>
      </c>
      <c r="AZ86" s="101">
        <f t="shared" ref="AZ86:AZ149" si="6">V86-AU86</f>
        <v>0</v>
      </c>
    </row>
    <row r="87" spans="1:52" ht="13.05" customHeight="1" x14ac:dyDescent="0.3">
      <c r="A87" s="16" t="s">
        <v>13</v>
      </c>
      <c r="B87" s="42" t="s">
        <v>15</v>
      </c>
      <c r="C87" s="4" t="s">
        <v>419</v>
      </c>
      <c r="D87" s="86" t="s">
        <v>101</v>
      </c>
      <c r="E87" s="16" t="s">
        <v>126</v>
      </c>
      <c r="F87" s="86" t="str">
        <f>VLOOKUP(E87,[1]产品服务编号编码规则!$K:$O,4,0)</f>
        <v>02</v>
      </c>
      <c r="G87" s="4" t="s">
        <v>146</v>
      </c>
      <c r="H87" s="98">
        <f>VLOOKUP(G87,[1]产品服务编号编码规则!M:O,3,0)</f>
        <v>5</v>
      </c>
      <c r="I87" s="86" t="s">
        <v>389</v>
      </c>
      <c r="J87" s="42" t="str">
        <f t="shared" si="5"/>
        <v>DDA02516</v>
      </c>
      <c r="K87" s="46" t="s">
        <v>721</v>
      </c>
      <c r="L87" s="11" t="s">
        <v>40</v>
      </c>
      <c r="M87" s="11">
        <v>1</v>
      </c>
      <c r="N87" s="9" t="s">
        <v>722</v>
      </c>
      <c r="O87" s="16" t="str">
        <f t="shared" si="4"/>
        <v>A</v>
      </c>
      <c r="P87" s="4" t="s">
        <v>633</v>
      </c>
      <c r="Q87" s="9">
        <f>VLOOKUP($P87,[1]税率!$H:$K,3,0)</f>
        <v>0.06</v>
      </c>
      <c r="R87" s="4" t="str">
        <f>VLOOKUP($P87,[1]税率!$H:$K,4,0)</f>
        <v>其他</v>
      </c>
      <c r="S87" s="4" t="s">
        <v>370</v>
      </c>
      <c r="T87" s="5">
        <f>VLOOKUP(S87,[1]税率!A:B,2,0)</f>
        <v>0</v>
      </c>
      <c r="U87" s="4" t="str">
        <f>VLOOKUP(S87,[1]税率!A:C,3,0)</f>
        <v>FW</v>
      </c>
      <c r="V87" s="99">
        <v>5101050000</v>
      </c>
      <c r="W87" s="100" t="s">
        <v>682</v>
      </c>
      <c r="X87" s="4" t="s">
        <v>54</v>
      </c>
      <c r="Y87" s="4" t="s">
        <v>54</v>
      </c>
      <c r="Z87" s="4" t="s">
        <v>54</v>
      </c>
      <c r="AA87" s="4" t="s">
        <v>54</v>
      </c>
      <c r="AB87" s="9"/>
      <c r="AC87" s="9"/>
      <c r="AF87" s="86"/>
      <c r="AI87" s="5"/>
      <c r="AJ87" s="4" t="s">
        <v>406</v>
      </c>
      <c r="AK87" s="4" t="s">
        <v>231</v>
      </c>
      <c r="AL87" s="4" t="s">
        <v>407</v>
      </c>
      <c r="AN87" s="4" t="s">
        <v>430</v>
      </c>
      <c r="AP87" s="9" t="s">
        <v>42</v>
      </c>
      <c r="AQ87" s="4" t="s">
        <v>324</v>
      </c>
      <c r="AT87" s="100" t="s">
        <v>723</v>
      </c>
      <c r="AU87" s="43">
        <f>VLOOKUP(J87,[1]zmm081!$A$1:$D$1801,3,FALSE)</f>
        <v>5101050000</v>
      </c>
      <c r="AV87" s="43" t="str">
        <f>VLOOKUP(J87,[1]zmm081!$A$1:$D$1801,4,FALSE)</f>
        <v>费用-吊装费</v>
      </c>
      <c r="AZ87" s="101">
        <f t="shared" si="6"/>
        <v>0</v>
      </c>
    </row>
    <row r="88" spans="1:52" ht="13.05" customHeight="1" x14ac:dyDescent="0.3">
      <c r="A88" s="16" t="s">
        <v>13</v>
      </c>
      <c r="B88" s="42" t="s">
        <v>15</v>
      </c>
      <c r="C88" s="4" t="s">
        <v>419</v>
      </c>
      <c r="D88" s="86" t="s">
        <v>101</v>
      </c>
      <c r="E88" s="16" t="s">
        <v>126</v>
      </c>
      <c r="F88" s="86" t="str">
        <f>VLOOKUP(E88,[1]产品服务编号编码规则!$K:$O,4,0)</f>
        <v>02</v>
      </c>
      <c r="G88" s="4" t="s">
        <v>146</v>
      </c>
      <c r="H88" s="98">
        <f>VLOOKUP(G88,[1]产品服务编号编码规则!M:O,3,0)</f>
        <v>5</v>
      </c>
      <c r="I88" s="86" t="s">
        <v>724</v>
      </c>
      <c r="J88" s="42" t="str">
        <f t="shared" si="5"/>
        <v>DDA02517</v>
      </c>
      <c r="K88" s="46" t="s">
        <v>726</v>
      </c>
      <c r="L88" s="92" t="s">
        <v>40</v>
      </c>
      <c r="M88" s="11">
        <v>1</v>
      </c>
      <c r="N88" s="9" t="s">
        <v>680</v>
      </c>
      <c r="O88" s="16" t="str">
        <f t="shared" si="4"/>
        <v>A</v>
      </c>
      <c r="P88" s="4" t="s">
        <v>633</v>
      </c>
      <c r="Q88" s="9">
        <f>VLOOKUP($P88,[1]税率!$H:$K,3,0)</f>
        <v>0.06</v>
      </c>
      <c r="R88" s="4" t="str">
        <f>VLOOKUP($P88,[1]税率!$H:$K,4,0)</f>
        <v>其他</v>
      </c>
      <c r="S88" s="4" t="s">
        <v>370</v>
      </c>
      <c r="T88" s="5">
        <f>VLOOKUP(S88,[1]税率!A:B,2,0)</f>
        <v>0</v>
      </c>
      <c r="U88" s="4" t="str">
        <f>VLOOKUP(S88,[1]税率!A:C,3,0)</f>
        <v>FW</v>
      </c>
      <c r="V88" s="16" t="s">
        <v>681</v>
      </c>
      <c r="W88" s="4" t="s">
        <v>682</v>
      </c>
      <c r="X88" s="4" t="s">
        <v>54</v>
      </c>
      <c r="Y88" s="4" t="s">
        <v>54</v>
      </c>
      <c r="Z88" s="4" t="s">
        <v>58</v>
      </c>
      <c r="AA88" s="4" t="s">
        <v>54</v>
      </c>
      <c r="AB88" s="9"/>
      <c r="AC88" s="9" t="s">
        <v>683</v>
      </c>
      <c r="AF88" s="86" t="s">
        <v>73</v>
      </c>
      <c r="AI88" s="5"/>
      <c r="AJ88" s="4" t="s">
        <v>684</v>
      </c>
      <c r="AK88" s="4" t="s">
        <v>231</v>
      </c>
      <c r="AL88" s="4" t="s">
        <v>407</v>
      </c>
      <c r="AN88" s="4" t="s">
        <v>430</v>
      </c>
      <c r="AP88" s="9" t="s">
        <v>42</v>
      </c>
      <c r="AQ88" s="4" t="s">
        <v>324</v>
      </c>
      <c r="AR88" s="4" t="s">
        <v>727</v>
      </c>
      <c r="AS88" s="4" t="s">
        <v>728</v>
      </c>
      <c r="AU88" s="43">
        <f>VLOOKUP(J88,[1]zmm081!$A$1:$D$1801,3,FALSE)</f>
        <v>5101050000</v>
      </c>
      <c r="AV88" s="43" t="str">
        <f>VLOOKUP(J88,[1]zmm081!$A$1:$D$1801,4,FALSE)</f>
        <v>费用-吊装费</v>
      </c>
      <c r="AZ88" s="101">
        <f t="shared" si="6"/>
        <v>0</v>
      </c>
    </row>
    <row r="89" spans="1:52" ht="13.05" customHeight="1" x14ac:dyDescent="0.3">
      <c r="A89" s="16" t="s">
        <v>13</v>
      </c>
      <c r="B89" s="42" t="s">
        <v>15</v>
      </c>
      <c r="C89" s="4" t="s">
        <v>419</v>
      </c>
      <c r="D89" s="86" t="s">
        <v>101</v>
      </c>
      <c r="E89" s="16" t="s">
        <v>126</v>
      </c>
      <c r="F89" s="86" t="str">
        <f>VLOOKUP(E89,[1]产品服务编号编码规则!$K:$O,4,0)</f>
        <v>02</v>
      </c>
      <c r="G89" s="4" t="s">
        <v>146</v>
      </c>
      <c r="H89" s="98">
        <f>VLOOKUP(G89,[1]产品服务编号编码规则!M:O,3,0)</f>
        <v>5</v>
      </c>
      <c r="I89" s="86" t="s">
        <v>729</v>
      </c>
      <c r="J89" s="42" t="str">
        <f t="shared" si="5"/>
        <v>DDA02518</v>
      </c>
      <c r="K89" s="46" t="s">
        <v>731</v>
      </c>
      <c r="L89" s="92" t="s">
        <v>40</v>
      </c>
      <c r="M89" s="11">
        <v>1</v>
      </c>
      <c r="N89" s="9" t="s">
        <v>680</v>
      </c>
      <c r="O89" s="16" t="str">
        <f t="shared" si="4"/>
        <v>A</v>
      </c>
      <c r="P89" s="4" t="s">
        <v>633</v>
      </c>
      <c r="Q89" s="9">
        <f>VLOOKUP($P89,[1]税率!$H:$K,3,0)</f>
        <v>0.06</v>
      </c>
      <c r="R89" s="4" t="str">
        <f>VLOOKUP($P89,[1]税率!$H:$K,4,0)</f>
        <v>其他</v>
      </c>
      <c r="S89" s="4" t="s">
        <v>370</v>
      </c>
      <c r="T89" s="5">
        <f>VLOOKUP(S89,[1]税率!A:B,2,0)</f>
        <v>0</v>
      </c>
      <c r="U89" s="4" t="str">
        <f>VLOOKUP(S89,[1]税率!A:C,3,0)</f>
        <v>FW</v>
      </c>
      <c r="V89" s="16" t="s">
        <v>681</v>
      </c>
      <c r="W89" s="4" t="s">
        <v>682</v>
      </c>
      <c r="X89" s="4" t="s">
        <v>54</v>
      </c>
      <c r="Y89" s="4" t="s">
        <v>54</v>
      </c>
      <c r="Z89" s="4" t="s">
        <v>58</v>
      </c>
      <c r="AA89" s="4" t="s">
        <v>54</v>
      </c>
      <c r="AB89" s="9"/>
      <c r="AC89" s="9" t="s">
        <v>683</v>
      </c>
      <c r="AF89" s="86" t="s">
        <v>73</v>
      </c>
      <c r="AI89" s="5"/>
      <c r="AJ89" s="4" t="s">
        <v>684</v>
      </c>
      <c r="AK89" s="4" t="s">
        <v>231</v>
      </c>
      <c r="AL89" s="4" t="s">
        <v>407</v>
      </c>
      <c r="AN89" s="4" t="s">
        <v>430</v>
      </c>
      <c r="AP89" s="9" t="s">
        <v>42</v>
      </c>
      <c r="AQ89" s="4" t="s">
        <v>324</v>
      </c>
      <c r="AR89" s="4" t="s">
        <v>727</v>
      </c>
      <c r="AS89" s="4" t="s">
        <v>728</v>
      </c>
      <c r="AU89" s="43">
        <f>VLOOKUP(J89,[1]zmm081!$A$1:$D$1801,3,FALSE)</f>
        <v>5101050000</v>
      </c>
      <c r="AV89" s="43" t="str">
        <f>VLOOKUP(J89,[1]zmm081!$A$1:$D$1801,4,FALSE)</f>
        <v>费用-吊装费</v>
      </c>
      <c r="AZ89" s="101">
        <f t="shared" si="6"/>
        <v>0</v>
      </c>
    </row>
    <row r="90" spans="1:52" ht="13.05" customHeight="1" x14ac:dyDescent="0.3">
      <c r="A90" s="16" t="s">
        <v>13</v>
      </c>
      <c r="B90" s="42" t="s">
        <v>15</v>
      </c>
      <c r="C90" s="4" t="s">
        <v>419</v>
      </c>
      <c r="D90" s="86" t="s">
        <v>101</v>
      </c>
      <c r="E90" s="16" t="s">
        <v>126</v>
      </c>
      <c r="F90" s="86" t="str">
        <f>VLOOKUP(E90,[1]产品服务编号编码规则!$K:$O,4,0)</f>
        <v>02</v>
      </c>
      <c r="G90" s="4" t="s">
        <v>146</v>
      </c>
      <c r="H90" s="98">
        <f>VLOOKUP(G90,[1]产品服务编号编码规则!M:O,3,0)</f>
        <v>5</v>
      </c>
      <c r="I90" s="86" t="s">
        <v>732</v>
      </c>
      <c r="J90" s="42" t="str">
        <f t="shared" si="5"/>
        <v>DDA02519</v>
      </c>
      <c r="K90" s="46" t="s">
        <v>734</v>
      </c>
      <c r="L90" s="92" t="s">
        <v>40</v>
      </c>
      <c r="M90" s="11">
        <v>1</v>
      </c>
      <c r="N90" s="9" t="s">
        <v>680</v>
      </c>
      <c r="O90" s="16" t="str">
        <f t="shared" ref="O90:O121" si="7">D90</f>
        <v>A</v>
      </c>
      <c r="P90" s="4" t="s">
        <v>633</v>
      </c>
      <c r="Q90" s="9">
        <f>VLOOKUP($P90,[1]税率!$H:$K,3,0)</f>
        <v>0.06</v>
      </c>
      <c r="R90" s="4" t="str">
        <f>VLOOKUP($P90,[1]税率!$H:$K,4,0)</f>
        <v>其他</v>
      </c>
      <c r="S90" s="4" t="s">
        <v>370</v>
      </c>
      <c r="T90" s="5">
        <f>VLOOKUP(S90,[1]税率!A:B,2,0)</f>
        <v>0</v>
      </c>
      <c r="U90" s="4" t="str">
        <f>VLOOKUP(S90,[1]税率!A:C,3,0)</f>
        <v>FW</v>
      </c>
      <c r="V90" s="16" t="s">
        <v>681</v>
      </c>
      <c r="W90" s="4" t="s">
        <v>682</v>
      </c>
      <c r="X90" s="4" t="s">
        <v>54</v>
      </c>
      <c r="Y90" s="4" t="s">
        <v>54</v>
      </c>
      <c r="Z90" s="4" t="s">
        <v>58</v>
      </c>
      <c r="AA90" s="4" t="s">
        <v>54</v>
      </c>
      <c r="AB90" s="9"/>
      <c r="AC90" s="9" t="s">
        <v>683</v>
      </c>
      <c r="AF90" s="86" t="s">
        <v>73</v>
      </c>
      <c r="AI90" s="5"/>
      <c r="AJ90" s="4" t="s">
        <v>684</v>
      </c>
      <c r="AK90" s="4" t="s">
        <v>231</v>
      </c>
      <c r="AL90" s="4" t="s">
        <v>407</v>
      </c>
      <c r="AN90" s="4" t="s">
        <v>430</v>
      </c>
      <c r="AP90" s="9" t="s">
        <v>42</v>
      </c>
      <c r="AQ90" s="4" t="s">
        <v>324</v>
      </c>
      <c r="AR90" s="4" t="s">
        <v>727</v>
      </c>
      <c r="AS90" s="4" t="s">
        <v>728</v>
      </c>
      <c r="AU90" s="43">
        <f>VLOOKUP(J90,[1]zmm081!$A$1:$D$1801,3,FALSE)</f>
        <v>5101050000</v>
      </c>
      <c r="AV90" s="43" t="str">
        <f>VLOOKUP(J90,[1]zmm081!$A$1:$D$1801,4,FALSE)</f>
        <v>费用-吊装费</v>
      </c>
      <c r="AZ90" s="101">
        <f t="shared" si="6"/>
        <v>0</v>
      </c>
    </row>
    <row r="91" spans="1:52" ht="13.05" customHeight="1" x14ac:dyDescent="0.3">
      <c r="A91" s="16" t="s">
        <v>13</v>
      </c>
      <c r="B91" s="42" t="s">
        <v>15</v>
      </c>
      <c r="C91" s="4" t="s">
        <v>419</v>
      </c>
      <c r="D91" s="86" t="s">
        <v>101</v>
      </c>
      <c r="E91" s="16" t="s">
        <v>126</v>
      </c>
      <c r="F91" s="86" t="str">
        <f>VLOOKUP(E91,[1]产品服务编号编码规则!$K:$O,4,0)</f>
        <v>02</v>
      </c>
      <c r="G91" s="4" t="s">
        <v>146</v>
      </c>
      <c r="H91" s="98">
        <f>VLOOKUP(G91,[1]产品服务编号编码规则!M:O,3,0)</f>
        <v>5</v>
      </c>
      <c r="I91" s="86" t="s">
        <v>735</v>
      </c>
      <c r="J91" s="42" t="str">
        <f t="shared" si="5"/>
        <v>DDA02520</v>
      </c>
      <c r="K91" s="46" t="s">
        <v>737</v>
      </c>
      <c r="L91" s="92" t="s">
        <v>40</v>
      </c>
      <c r="M91" s="11">
        <v>1</v>
      </c>
      <c r="N91" s="9" t="s">
        <v>701</v>
      </c>
      <c r="O91" s="16" t="str">
        <f t="shared" si="7"/>
        <v>A</v>
      </c>
      <c r="P91" s="4" t="s">
        <v>633</v>
      </c>
      <c r="Q91" s="9">
        <f>VLOOKUP($P91,[1]税率!$H:$K,3,0)</f>
        <v>0.06</v>
      </c>
      <c r="R91" s="4" t="str">
        <f>VLOOKUP($P91,[1]税率!$H:$K,4,0)</f>
        <v>其他</v>
      </c>
      <c r="S91" s="4" t="s">
        <v>370</v>
      </c>
      <c r="T91" s="5">
        <f>VLOOKUP(S91,[1]税率!A:B,2,0)</f>
        <v>0</v>
      </c>
      <c r="U91" s="4" t="str">
        <f>VLOOKUP(S91,[1]税率!A:C,3,0)</f>
        <v>FW</v>
      </c>
      <c r="V91" s="16">
        <v>6401050000</v>
      </c>
      <c r="W91" s="4" t="s">
        <v>702</v>
      </c>
      <c r="X91" s="4" t="s">
        <v>54</v>
      </c>
      <c r="Y91" s="4" t="s">
        <v>54</v>
      </c>
      <c r="Z91" s="4" t="s">
        <v>58</v>
      </c>
      <c r="AA91" s="4" t="s">
        <v>54</v>
      </c>
      <c r="AB91" s="9"/>
      <c r="AC91" s="9" t="s">
        <v>683</v>
      </c>
      <c r="AF91" s="86" t="s">
        <v>73</v>
      </c>
      <c r="AI91" s="5"/>
      <c r="AJ91" s="4" t="s">
        <v>323</v>
      </c>
      <c r="AK91" s="4" t="s">
        <v>231</v>
      </c>
      <c r="AL91" s="4" t="s">
        <v>407</v>
      </c>
      <c r="AN91" s="4" t="s">
        <v>656</v>
      </c>
      <c r="AP91" s="9" t="s">
        <v>42</v>
      </c>
      <c r="AQ91" s="4" t="s">
        <v>324</v>
      </c>
      <c r="AR91" s="4" t="s">
        <v>727</v>
      </c>
      <c r="AS91" s="4" t="s">
        <v>728</v>
      </c>
      <c r="AU91" s="43">
        <f>VLOOKUP(J91,[1]zmm081!$A$1:$D$1801,3,FALSE)</f>
        <v>6401050000</v>
      </c>
      <c r="AV91" s="43" t="str">
        <f>VLOOKUP(J91,[1]zmm081!$A$1:$D$1801,4,FALSE)</f>
        <v>主营业务成本-装卸费</v>
      </c>
      <c r="AZ91" s="101">
        <f t="shared" si="6"/>
        <v>0</v>
      </c>
    </row>
    <row r="92" spans="1:52" ht="13.05" customHeight="1" x14ac:dyDescent="0.3">
      <c r="A92" s="16" t="s">
        <v>13</v>
      </c>
      <c r="B92" s="42" t="s">
        <v>15</v>
      </c>
      <c r="C92" s="4" t="s">
        <v>419</v>
      </c>
      <c r="D92" s="86" t="s">
        <v>101</v>
      </c>
      <c r="E92" s="16" t="s">
        <v>126</v>
      </c>
      <c r="F92" s="86" t="str">
        <f>VLOOKUP(E92,[1]产品服务编号编码规则!$K:$O,4,0)</f>
        <v>02</v>
      </c>
      <c r="G92" s="4" t="s">
        <v>146</v>
      </c>
      <c r="H92" s="98">
        <f>VLOOKUP(G92,[1]产品服务编号编码规则!M:O,3,0)</f>
        <v>5</v>
      </c>
      <c r="I92" s="86" t="s">
        <v>738</v>
      </c>
      <c r="J92" s="42" t="str">
        <f t="shared" si="5"/>
        <v>DDA02521</v>
      </c>
      <c r="K92" s="46" t="s">
        <v>740</v>
      </c>
      <c r="L92" s="92" t="s">
        <v>40</v>
      </c>
      <c r="M92" s="11">
        <v>1</v>
      </c>
      <c r="N92" s="9" t="s">
        <v>701</v>
      </c>
      <c r="O92" s="16" t="str">
        <f t="shared" si="7"/>
        <v>A</v>
      </c>
      <c r="P92" s="4" t="s">
        <v>633</v>
      </c>
      <c r="Q92" s="9">
        <f>VLOOKUP($P92,[1]税率!$H:$K,3,0)</f>
        <v>0.06</v>
      </c>
      <c r="R92" s="4" t="str">
        <f>VLOOKUP($P92,[1]税率!$H:$K,4,0)</f>
        <v>其他</v>
      </c>
      <c r="S92" s="4" t="s">
        <v>370</v>
      </c>
      <c r="T92" s="5">
        <f>VLOOKUP(S92,[1]税率!A:B,2,0)</f>
        <v>0</v>
      </c>
      <c r="U92" s="4" t="str">
        <f>VLOOKUP(S92,[1]税率!A:C,3,0)</f>
        <v>FW</v>
      </c>
      <c r="V92" s="16">
        <v>6401050000</v>
      </c>
      <c r="W92" s="4" t="s">
        <v>702</v>
      </c>
      <c r="X92" s="4" t="s">
        <v>54</v>
      </c>
      <c r="Y92" s="4" t="s">
        <v>54</v>
      </c>
      <c r="Z92" s="4" t="s">
        <v>58</v>
      </c>
      <c r="AA92" s="4" t="s">
        <v>54</v>
      </c>
      <c r="AB92" s="9"/>
      <c r="AC92" s="9" t="s">
        <v>683</v>
      </c>
      <c r="AF92" s="86" t="s">
        <v>73</v>
      </c>
      <c r="AI92" s="5"/>
      <c r="AJ92" s="4" t="s">
        <v>323</v>
      </c>
      <c r="AK92" s="4" t="s">
        <v>231</v>
      </c>
      <c r="AL92" s="4" t="s">
        <v>407</v>
      </c>
      <c r="AN92" s="4" t="s">
        <v>656</v>
      </c>
      <c r="AP92" s="9" t="s">
        <v>42</v>
      </c>
      <c r="AQ92" s="4" t="s">
        <v>324</v>
      </c>
      <c r="AR92" s="4" t="s">
        <v>727</v>
      </c>
      <c r="AS92" s="4" t="s">
        <v>728</v>
      </c>
      <c r="AU92" s="43">
        <f>VLOOKUP(J92,[1]zmm081!$A$1:$D$1801,3,FALSE)</f>
        <v>6401050000</v>
      </c>
      <c r="AV92" s="43" t="str">
        <f>VLOOKUP(J92,[1]zmm081!$A$1:$D$1801,4,FALSE)</f>
        <v>主营业务成本-装卸费</v>
      </c>
      <c r="AZ92" s="101">
        <f t="shared" si="6"/>
        <v>0</v>
      </c>
    </row>
    <row r="93" spans="1:52" ht="13.05" customHeight="1" x14ac:dyDescent="0.3">
      <c r="A93" s="16" t="s">
        <v>13</v>
      </c>
      <c r="B93" s="42" t="s">
        <v>15</v>
      </c>
      <c r="C93" s="4" t="s">
        <v>419</v>
      </c>
      <c r="D93" s="86" t="s">
        <v>101</v>
      </c>
      <c r="E93" s="16" t="s">
        <v>126</v>
      </c>
      <c r="F93" s="86" t="str">
        <f>VLOOKUP(E93,[1]产品服务编号编码规则!$K:$O,4,0)</f>
        <v>02</v>
      </c>
      <c r="G93" s="4" t="s">
        <v>146</v>
      </c>
      <c r="H93" s="98">
        <f>VLOOKUP(G93,[1]产品服务编号编码规则!M:O,3,0)</f>
        <v>5</v>
      </c>
      <c r="I93" s="86" t="s">
        <v>741</v>
      </c>
      <c r="J93" s="42" t="str">
        <f t="shared" si="5"/>
        <v>DDA02522</v>
      </c>
      <c r="K93" s="46" t="s">
        <v>743</v>
      </c>
      <c r="L93" s="92" t="s">
        <v>40</v>
      </c>
      <c r="M93" s="11">
        <v>1</v>
      </c>
      <c r="N93" s="9" t="s">
        <v>701</v>
      </c>
      <c r="O93" s="16" t="str">
        <f t="shared" si="7"/>
        <v>A</v>
      </c>
      <c r="P93" s="4" t="s">
        <v>633</v>
      </c>
      <c r="Q93" s="9">
        <f>VLOOKUP($P93,[1]税率!$H:$K,3,0)</f>
        <v>0.06</v>
      </c>
      <c r="R93" s="4" t="str">
        <f>VLOOKUP($P93,[1]税率!$H:$K,4,0)</f>
        <v>其他</v>
      </c>
      <c r="S93" s="4" t="s">
        <v>370</v>
      </c>
      <c r="T93" s="5">
        <f>VLOOKUP(S93,[1]税率!A:B,2,0)</f>
        <v>0</v>
      </c>
      <c r="U93" s="4" t="str">
        <f>VLOOKUP(S93,[1]税率!A:C,3,0)</f>
        <v>FW</v>
      </c>
      <c r="V93" s="4">
        <v>6401050000</v>
      </c>
      <c r="W93" s="4" t="s">
        <v>702</v>
      </c>
      <c r="X93" s="4" t="s">
        <v>54</v>
      </c>
      <c r="Y93" s="4" t="s">
        <v>54</v>
      </c>
      <c r="Z93" s="4" t="s">
        <v>58</v>
      </c>
      <c r="AA93" s="4" t="s">
        <v>54</v>
      </c>
      <c r="AC93" s="4" t="s">
        <v>683</v>
      </c>
      <c r="AF93" s="11" t="s">
        <v>73</v>
      </c>
      <c r="AJ93" s="4" t="s">
        <v>323</v>
      </c>
      <c r="AK93" s="4" t="s">
        <v>231</v>
      </c>
      <c r="AL93" s="4" t="s">
        <v>407</v>
      </c>
      <c r="AN93" s="4" t="s">
        <v>656</v>
      </c>
      <c r="AP93" s="4" t="s">
        <v>42</v>
      </c>
      <c r="AQ93" s="4" t="s">
        <v>324</v>
      </c>
      <c r="AR93" s="4" t="s">
        <v>727</v>
      </c>
      <c r="AS93" s="4" t="s">
        <v>728</v>
      </c>
      <c r="AU93" s="43">
        <f>VLOOKUP(J93,[1]zmm081!$A$1:$D$1801,3,FALSE)</f>
        <v>6401050000</v>
      </c>
      <c r="AV93" s="43" t="str">
        <f>VLOOKUP(J93,[1]zmm081!$A$1:$D$1801,4,FALSE)</f>
        <v>主营业务成本-装卸费</v>
      </c>
      <c r="AZ93" s="43">
        <f t="shared" si="6"/>
        <v>0</v>
      </c>
    </row>
    <row r="94" spans="1:52" ht="13.05" customHeight="1" x14ac:dyDescent="0.3">
      <c r="A94" s="4" t="s">
        <v>13</v>
      </c>
      <c r="B94" s="16" t="s">
        <v>15</v>
      </c>
      <c r="C94" s="4" t="s">
        <v>419</v>
      </c>
      <c r="D94" s="86" t="s">
        <v>101</v>
      </c>
      <c r="E94" s="4" t="s">
        <v>126</v>
      </c>
      <c r="F94" s="86" t="str">
        <f>VLOOKUP(E94,[1]产品服务编号编码规则!$K:$O,4,0)</f>
        <v>02</v>
      </c>
      <c r="G94" s="16" t="s">
        <v>146</v>
      </c>
      <c r="H94" s="98">
        <f>VLOOKUP(G94,[1]产品服务编号编码规则!M:O,3,0)</f>
        <v>5</v>
      </c>
      <c r="I94" s="86" t="s">
        <v>744</v>
      </c>
      <c r="J94" s="42" t="str">
        <f t="shared" si="5"/>
        <v>DDA02523</v>
      </c>
      <c r="K94" s="4" t="s">
        <v>746</v>
      </c>
      <c r="L94" s="11" t="s">
        <v>40</v>
      </c>
      <c r="M94" s="11">
        <v>1</v>
      </c>
      <c r="N94" s="4" t="s">
        <v>747</v>
      </c>
      <c r="O94" s="16" t="str">
        <f t="shared" si="7"/>
        <v>A</v>
      </c>
      <c r="P94" s="4" t="s">
        <v>633</v>
      </c>
      <c r="Q94" s="9">
        <f>VLOOKUP($P94,[1]税率!$H:$K,3,0)</f>
        <v>0.06</v>
      </c>
      <c r="R94" s="4" t="str">
        <f>VLOOKUP($P94,[1]税率!$H:$K,4,0)</f>
        <v>其他</v>
      </c>
      <c r="S94" s="16" t="s">
        <v>370</v>
      </c>
      <c r="T94" s="16">
        <f>VLOOKUP(S94,[1]税率!A:B,2,0)</f>
        <v>0</v>
      </c>
      <c r="U94" s="4" t="str">
        <f>VLOOKUP(S94,[1]税率!A:C,3,0)</f>
        <v>FW</v>
      </c>
      <c r="V94" s="16" t="s">
        <v>424</v>
      </c>
      <c r="W94" s="4" t="s">
        <v>425</v>
      </c>
      <c r="X94" s="4" t="s">
        <v>54</v>
      </c>
      <c r="Y94" s="4" t="s">
        <v>54</v>
      </c>
      <c r="Z94" s="4" t="s">
        <v>54</v>
      </c>
      <c r="AA94" s="4" t="s">
        <v>54</v>
      </c>
      <c r="AB94" s="9"/>
      <c r="AC94" s="9"/>
      <c r="AF94" s="86"/>
      <c r="AI94" s="5"/>
      <c r="AJ94" s="4" t="s">
        <v>406</v>
      </c>
      <c r="AK94" s="4" t="s">
        <v>231</v>
      </c>
      <c r="AL94" s="4" t="s">
        <v>407</v>
      </c>
      <c r="AN94" s="4" t="s">
        <v>430</v>
      </c>
      <c r="AP94" s="9" t="s">
        <v>42</v>
      </c>
      <c r="AQ94" s="4" t="s">
        <v>324</v>
      </c>
      <c r="AR94" s="4" t="s">
        <v>748</v>
      </c>
      <c r="AS94" s="4" t="s">
        <v>749</v>
      </c>
      <c r="AU94" s="43">
        <f>VLOOKUP(J94,[1]zmm081!$A$1:$D$1801,3,FALSE)</f>
        <v>5101011000</v>
      </c>
      <c r="AV94" s="43" t="str">
        <f>VLOOKUP(J94,[1]zmm081!$A$1:$D$1801,4,FALSE)</f>
        <v>费用-办公费</v>
      </c>
      <c r="AZ94" s="101">
        <f t="shared" si="6"/>
        <v>0</v>
      </c>
    </row>
    <row r="95" spans="1:52" ht="13.05" customHeight="1" x14ac:dyDescent="0.3">
      <c r="A95" s="16" t="s">
        <v>13</v>
      </c>
      <c r="B95" s="42" t="s">
        <v>15</v>
      </c>
      <c r="C95" s="4" t="s">
        <v>419</v>
      </c>
      <c r="D95" s="86" t="s">
        <v>101</v>
      </c>
      <c r="E95" s="16" t="s">
        <v>126</v>
      </c>
      <c r="F95" s="86" t="str">
        <f>VLOOKUP(E95,[1]产品服务编号编码规则!$K:$O,4,0)</f>
        <v>02</v>
      </c>
      <c r="G95" s="4" t="s">
        <v>149</v>
      </c>
      <c r="H95" s="98">
        <f>VLOOKUP(G95,[1]产品服务编号编码规则!M:O,3,0)</f>
        <v>6</v>
      </c>
      <c r="I95" s="86" t="s">
        <v>32</v>
      </c>
      <c r="J95" s="42" t="str">
        <f t="shared" si="5"/>
        <v>DDA02601</v>
      </c>
      <c r="K95" s="46" t="s">
        <v>751</v>
      </c>
      <c r="L95" s="92" t="s">
        <v>40</v>
      </c>
      <c r="M95" s="11">
        <v>1</v>
      </c>
      <c r="N95" s="9" t="s">
        <v>752</v>
      </c>
      <c r="O95" s="16" t="str">
        <f t="shared" si="7"/>
        <v>A</v>
      </c>
      <c r="P95" s="4" t="s">
        <v>633</v>
      </c>
      <c r="Q95" s="9">
        <f>VLOOKUP($P95,[1]税率!$H:$K,3,0)</f>
        <v>0.06</v>
      </c>
      <c r="R95" s="4" t="str">
        <f>VLOOKUP($P95,[1]税率!$H:$K,4,0)</f>
        <v>其他</v>
      </c>
      <c r="S95" s="4" t="s">
        <v>370</v>
      </c>
      <c r="T95" s="5">
        <f>VLOOKUP(S95,[1]税率!A:B,2,0)</f>
        <v>0</v>
      </c>
      <c r="U95" s="4" t="str">
        <f>VLOOKUP(S95,[1]税率!A:C,3,0)</f>
        <v>FW</v>
      </c>
      <c r="V95" s="16" t="s">
        <v>424</v>
      </c>
      <c r="W95" s="4" t="s">
        <v>425</v>
      </c>
      <c r="X95" s="4" t="s">
        <v>54</v>
      </c>
      <c r="Y95" s="4" t="s">
        <v>54</v>
      </c>
      <c r="Z95" s="4" t="s">
        <v>54</v>
      </c>
      <c r="AA95" s="4" t="s">
        <v>54</v>
      </c>
      <c r="AB95" s="9"/>
      <c r="AC95" s="9"/>
      <c r="AF95" s="86"/>
      <c r="AI95" s="5"/>
      <c r="AJ95" s="4" t="s">
        <v>426</v>
      </c>
      <c r="AK95" s="4" t="s">
        <v>231</v>
      </c>
      <c r="AL95" s="4" t="s">
        <v>407</v>
      </c>
      <c r="AN95" s="4" t="s">
        <v>253</v>
      </c>
      <c r="AP95" s="9" t="s">
        <v>42</v>
      </c>
      <c r="AQ95" s="4" t="s">
        <v>324</v>
      </c>
      <c r="AU95" s="43">
        <f>VLOOKUP(J95,[1]zmm081!$A$1:$D$1801,3,FALSE)</f>
        <v>5101011000</v>
      </c>
      <c r="AV95" s="43" t="str">
        <f>VLOOKUP(J95,[1]zmm081!$A$1:$D$1801,4,FALSE)</f>
        <v>费用-办公费</v>
      </c>
      <c r="AZ95" s="101">
        <f t="shared" si="6"/>
        <v>0</v>
      </c>
    </row>
    <row r="96" spans="1:52" ht="13.05" customHeight="1" x14ac:dyDescent="0.3">
      <c r="A96" s="16" t="s">
        <v>13</v>
      </c>
      <c r="B96" s="42" t="s">
        <v>15</v>
      </c>
      <c r="C96" s="4" t="s">
        <v>419</v>
      </c>
      <c r="D96" s="86" t="s">
        <v>101</v>
      </c>
      <c r="E96" s="16" t="s">
        <v>126</v>
      </c>
      <c r="F96" s="86" t="str">
        <f>VLOOKUP(E96,[1]产品服务编号编码规则!$K:$O,4,0)</f>
        <v>02</v>
      </c>
      <c r="G96" s="4" t="s">
        <v>149</v>
      </c>
      <c r="H96" s="98">
        <f>VLOOKUP(G96,[1]产品服务编号编码规则!M:O,3,0)</f>
        <v>6</v>
      </c>
      <c r="I96" s="86" t="s">
        <v>125</v>
      </c>
      <c r="J96" s="42" t="str">
        <f t="shared" si="5"/>
        <v>DDA02602</v>
      </c>
      <c r="K96" s="46" t="s">
        <v>754</v>
      </c>
      <c r="L96" s="92" t="s">
        <v>40</v>
      </c>
      <c r="M96" s="11">
        <v>1</v>
      </c>
      <c r="N96" s="9" t="s">
        <v>755</v>
      </c>
      <c r="O96" s="16" t="str">
        <f t="shared" si="7"/>
        <v>A</v>
      </c>
      <c r="P96" s="4" t="s">
        <v>633</v>
      </c>
      <c r="Q96" s="9">
        <f>VLOOKUP($P96,[1]税率!$H:$K,3,0)</f>
        <v>0.06</v>
      </c>
      <c r="R96" s="4" t="str">
        <f>VLOOKUP($P96,[1]税率!$H:$K,4,0)</f>
        <v>其他</v>
      </c>
      <c r="S96" s="4" t="s">
        <v>756</v>
      </c>
      <c r="T96" s="5">
        <f>VLOOKUP(S96,[1]税率!A:B,2,0)</f>
        <v>1E-3</v>
      </c>
      <c r="U96" s="4" t="str">
        <f>VLOOKUP(S96,[1]税率!A:C,3,0)</f>
        <v>BG</v>
      </c>
      <c r="V96" s="16" t="s">
        <v>758</v>
      </c>
      <c r="W96" s="4" t="s">
        <v>759</v>
      </c>
      <c r="X96" s="4" t="s">
        <v>54</v>
      </c>
      <c r="Y96" s="4" t="s">
        <v>54</v>
      </c>
      <c r="Z96" s="4" t="s">
        <v>54</v>
      </c>
      <c r="AA96" s="4" t="s">
        <v>54</v>
      </c>
      <c r="AB96" s="9"/>
      <c r="AC96" s="9"/>
      <c r="AF96" s="86"/>
      <c r="AI96" s="5"/>
      <c r="AJ96" s="4" t="s">
        <v>323</v>
      </c>
      <c r="AK96" s="4" t="s">
        <v>231</v>
      </c>
      <c r="AL96" s="4" t="s">
        <v>407</v>
      </c>
      <c r="AN96" s="4" t="s">
        <v>644</v>
      </c>
      <c r="AP96" s="9" t="s">
        <v>42</v>
      </c>
      <c r="AQ96" s="4" t="s">
        <v>324</v>
      </c>
      <c r="AU96" s="43">
        <f>VLOOKUP(J96,[1]zmm081!$A$1:$D$1801,3,FALSE)</f>
        <v>5101062000</v>
      </c>
      <c r="AV96" s="43" t="str">
        <f>VLOOKUP(J96,[1]zmm081!$A$1:$D$1801,4,FALSE)</f>
        <v>费用-仓储保管费</v>
      </c>
      <c r="AZ96" s="101">
        <f t="shared" si="6"/>
        <v>0</v>
      </c>
    </row>
    <row r="97" spans="1:52" ht="13.05" customHeight="1" x14ac:dyDescent="0.3">
      <c r="A97" s="16" t="s">
        <v>13</v>
      </c>
      <c r="B97" s="42" t="s">
        <v>15</v>
      </c>
      <c r="C97" s="4" t="s">
        <v>419</v>
      </c>
      <c r="D97" s="86" t="s">
        <v>101</v>
      </c>
      <c r="E97" s="16" t="s">
        <v>153</v>
      </c>
      <c r="F97" s="86" t="str">
        <f>VLOOKUP(E97,[1]产品服务编号编码规则!$K:$O,4,0)</f>
        <v>03</v>
      </c>
      <c r="G97" s="4" t="s">
        <v>158</v>
      </c>
      <c r="H97" s="98">
        <f>VLOOKUP(G97,[1]产品服务编号编码规则!M:O,3,0)</f>
        <v>2</v>
      </c>
      <c r="I97" s="86" t="s">
        <v>32</v>
      </c>
      <c r="J97" s="42" t="str">
        <f t="shared" si="5"/>
        <v>DDA03201</v>
      </c>
      <c r="K97" s="46" t="s">
        <v>761</v>
      </c>
      <c r="L97" s="92" t="s">
        <v>40</v>
      </c>
      <c r="M97" s="11">
        <v>1</v>
      </c>
      <c r="N97" s="9" t="s">
        <v>762</v>
      </c>
      <c r="O97" s="16" t="str">
        <f t="shared" si="7"/>
        <v>A</v>
      </c>
      <c r="P97" s="4" t="s">
        <v>763</v>
      </c>
      <c r="Q97" s="9">
        <f>VLOOKUP($P97,[1]税率!$H:$K,3,0)</f>
        <v>0.13</v>
      </c>
      <c r="R97" s="4" t="str">
        <f>VLOOKUP($P97,[1]税率!$H:$K,4,0)</f>
        <v>有形动产租赁（进）</v>
      </c>
      <c r="S97" s="4" t="s">
        <v>365</v>
      </c>
      <c r="T97" s="5">
        <f>VLOOKUP(S97,[1]税率!A:B,2,0)</f>
        <v>1E-3</v>
      </c>
      <c r="U97" s="4" t="str">
        <f>VLOOKUP(S97,[1]税率!A:C,3,0)</f>
        <v>ZL</v>
      </c>
      <c r="V97" s="16" t="s">
        <v>765</v>
      </c>
      <c r="W97" s="4" t="s">
        <v>766</v>
      </c>
      <c r="X97" s="4" t="s">
        <v>54</v>
      </c>
      <c r="Y97" s="4" t="s">
        <v>54</v>
      </c>
      <c r="Z97" s="4" t="s">
        <v>54</v>
      </c>
      <c r="AA97" s="4" t="s">
        <v>54</v>
      </c>
      <c r="AB97" s="9"/>
      <c r="AC97" s="9"/>
      <c r="AF97" s="86"/>
      <c r="AI97" s="5"/>
      <c r="AJ97" s="4" t="s">
        <v>323</v>
      </c>
      <c r="AK97" s="4" t="s">
        <v>231</v>
      </c>
      <c r="AL97" s="4" t="s">
        <v>407</v>
      </c>
      <c r="AN97" s="4" t="s">
        <v>430</v>
      </c>
      <c r="AP97" s="9" t="s">
        <v>42</v>
      </c>
      <c r="AQ97" s="4" t="s">
        <v>324</v>
      </c>
      <c r="AU97" s="43">
        <f>VLOOKUP(J97,[1]zmm081!$A$1:$D$1801,3,FALSE)</f>
        <v>5101043000</v>
      </c>
      <c r="AV97" s="43" t="str">
        <f>VLOOKUP(J97,[1]zmm081!$A$1:$D$1801,4,FALSE)</f>
        <v>费用-租赁费</v>
      </c>
      <c r="AZ97" s="101">
        <f t="shared" si="6"/>
        <v>0</v>
      </c>
    </row>
    <row r="98" spans="1:52" ht="13.05" customHeight="1" x14ac:dyDescent="0.3">
      <c r="A98" s="16" t="s">
        <v>13</v>
      </c>
      <c r="B98" s="42" t="s">
        <v>15</v>
      </c>
      <c r="C98" s="4" t="s">
        <v>419</v>
      </c>
      <c r="D98" s="86" t="s">
        <v>101</v>
      </c>
      <c r="E98" s="4" t="s">
        <v>153</v>
      </c>
      <c r="F98" s="86" t="str">
        <f>VLOOKUP(E98,[1]产品服务编号编码规则!$K:$O,4,0)</f>
        <v>03</v>
      </c>
      <c r="G98" s="4" t="s">
        <v>158</v>
      </c>
      <c r="H98" s="98">
        <f>VLOOKUP(G98,[1]产品服务编号编码规则!M:O,3,0)</f>
        <v>2</v>
      </c>
      <c r="I98" s="86" t="s">
        <v>125</v>
      </c>
      <c r="J98" s="42" t="str">
        <f t="shared" si="5"/>
        <v>DDA03202</v>
      </c>
      <c r="K98" s="46" t="s">
        <v>768</v>
      </c>
      <c r="L98" s="92" t="s">
        <v>40</v>
      </c>
      <c r="M98" s="11">
        <v>1</v>
      </c>
      <c r="N98" s="9" t="s">
        <v>769</v>
      </c>
      <c r="O98" s="16" t="str">
        <f t="shared" si="7"/>
        <v>A</v>
      </c>
      <c r="P98" s="4" t="s">
        <v>770</v>
      </c>
      <c r="Q98" s="9">
        <f>VLOOKUP($P98,[1]税率!$H:$K,3,0)</f>
        <v>0.09</v>
      </c>
      <c r="R98" s="4" t="str">
        <f>VLOOKUP($P98,[1]税率!$H:$K,4,0)</f>
        <v>不动产租赁服务（进）</v>
      </c>
      <c r="S98" s="4" t="s">
        <v>370</v>
      </c>
      <c r="T98" s="5">
        <f>VLOOKUP(S98,[1]税率!A:B,2,0)</f>
        <v>0</v>
      </c>
      <c r="U98" s="4" t="str">
        <f>VLOOKUP(S98,[1]税率!A:C,3,0)</f>
        <v>FW</v>
      </c>
      <c r="V98" s="16" t="s">
        <v>448</v>
      </c>
      <c r="W98" s="4" t="s">
        <v>449</v>
      </c>
      <c r="X98" s="4" t="s">
        <v>54</v>
      </c>
      <c r="Y98" s="4" t="s">
        <v>54</v>
      </c>
      <c r="Z98" s="4" t="s">
        <v>54</v>
      </c>
      <c r="AA98" s="4" t="s">
        <v>54</v>
      </c>
      <c r="AB98" s="9"/>
      <c r="AC98" s="9"/>
      <c r="AF98" s="86"/>
      <c r="AI98" s="5"/>
      <c r="AJ98" s="4" t="s">
        <v>450</v>
      </c>
      <c r="AK98" s="4" t="s">
        <v>231</v>
      </c>
      <c r="AL98" s="4" t="s">
        <v>407</v>
      </c>
      <c r="AN98" s="4" t="s">
        <v>323</v>
      </c>
      <c r="AP98" s="9" t="s">
        <v>42</v>
      </c>
      <c r="AQ98" s="4" t="s">
        <v>324</v>
      </c>
      <c r="AU98" s="43">
        <f>VLOOKUP(J98,[1]zmm081!$A$1:$D$1801,3,FALSE)</f>
        <v>5101036000</v>
      </c>
      <c r="AV98" s="43" t="str">
        <f>VLOOKUP(J98,[1]zmm081!$A$1:$D$1801,4,FALSE)</f>
        <v>费用-展览费</v>
      </c>
      <c r="AZ98" s="101">
        <f t="shared" si="6"/>
        <v>0</v>
      </c>
    </row>
    <row r="99" spans="1:52" ht="13.05" customHeight="1" x14ac:dyDescent="0.3">
      <c r="A99" s="16" t="s">
        <v>13</v>
      </c>
      <c r="B99" s="42" t="s">
        <v>15</v>
      </c>
      <c r="C99" s="4" t="s">
        <v>419</v>
      </c>
      <c r="D99" s="86" t="s">
        <v>101</v>
      </c>
      <c r="E99" s="16" t="s">
        <v>153</v>
      </c>
      <c r="F99" s="86" t="str">
        <f>VLOOKUP(E99,[1]产品服务编号编码规则!$K:$O,4,0)</f>
        <v>03</v>
      </c>
      <c r="G99" s="4" t="s">
        <v>158</v>
      </c>
      <c r="H99" s="98">
        <f>VLOOKUP(G99,[1]产品服务编号编码规则!M:O,3,0)</f>
        <v>2</v>
      </c>
      <c r="I99" s="86" t="s">
        <v>152</v>
      </c>
      <c r="J99" s="42" t="str">
        <f t="shared" si="5"/>
        <v>DDA03203</v>
      </c>
      <c r="K99" s="46" t="s">
        <v>773</v>
      </c>
      <c r="L99" s="92" t="s">
        <v>40</v>
      </c>
      <c r="M99" s="11">
        <v>1</v>
      </c>
      <c r="N99" s="9" t="s">
        <v>774</v>
      </c>
      <c r="O99" s="16" t="str">
        <f t="shared" si="7"/>
        <v>A</v>
      </c>
      <c r="P99" s="4" t="s">
        <v>763</v>
      </c>
      <c r="Q99" s="9">
        <f>VLOOKUP($P99,[1]税率!$H:$K,3,0)</f>
        <v>0.13</v>
      </c>
      <c r="R99" s="4" t="str">
        <f>VLOOKUP($P99,[1]税率!$H:$K,4,0)</f>
        <v>有形动产租赁（进）</v>
      </c>
      <c r="S99" s="4" t="s">
        <v>365</v>
      </c>
      <c r="T99" s="5">
        <f>VLOOKUP(S99,[1]税率!A:B,2,0)</f>
        <v>1E-3</v>
      </c>
      <c r="U99" s="4" t="str">
        <f>VLOOKUP(S99,[1]税率!A:C,3,0)</f>
        <v>ZL</v>
      </c>
      <c r="V99" s="16" t="s">
        <v>424</v>
      </c>
      <c r="W99" s="4" t="s">
        <v>425</v>
      </c>
      <c r="X99" s="4" t="s">
        <v>54</v>
      </c>
      <c r="Y99" s="4" t="s">
        <v>54</v>
      </c>
      <c r="Z99" s="4" t="s">
        <v>54</v>
      </c>
      <c r="AA99" s="4" t="s">
        <v>54</v>
      </c>
      <c r="AB99" s="9"/>
      <c r="AC99" s="9"/>
      <c r="AF99" s="86"/>
      <c r="AI99" s="5"/>
      <c r="AJ99" s="4" t="s">
        <v>426</v>
      </c>
      <c r="AK99" s="4" t="s">
        <v>231</v>
      </c>
      <c r="AL99" s="4" t="s">
        <v>407</v>
      </c>
      <c r="AN99" s="4" t="s">
        <v>253</v>
      </c>
      <c r="AP99" s="9" t="s">
        <v>42</v>
      </c>
      <c r="AQ99" s="4" t="s">
        <v>360</v>
      </c>
      <c r="AU99" s="43">
        <f>VLOOKUP(J99,[1]zmm081!$A$1:$D$1801,3,FALSE)</f>
        <v>5101011000</v>
      </c>
      <c r="AV99" s="43" t="str">
        <f>VLOOKUP(J99,[1]zmm081!$A$1:$D$1801,4,FALSE)</f>
        <v>费用-办公费</v>
      </c>
      <c r="AZ99" s="101">
        <f t="shared" si="6"/>
        <v>0</v>
      </c>
    </row>
    <row r="100" spans="1:52" ht="13.05" customHeight="1" x14ac:dyDescent="0.3">
      <c r="A100" s="16" t="s">
        <v>13</v>
      </c>
      <c r="B100" s="42" t="s">
        <v>15</v>
      </c>
      <c r="C100" s="4" t="s">
        <v>419</v>
      </c>
      <c r="D100" s="86" t="s">
        <v>101</v>
      </c>
      <c r="E100" s="16" t="s">
        <v>153</v>
      </c>
      <c r="F100" s="86" t="str">
        <f>VLOOKUP(E100,[1]产品服务编号编码规则!$K:$O,4,0)</f>
        <v>03</v>
      </c>
      <c r="G100" s="4" t="s">
        <v>158</v>
      </c>
      <c r="H100" s="98">
        <f>VLOOKUP(G100,[1]产品服务编号编码规则!M:O,3,0)</f>
        <v>2</v>
      </c>
      <c r="I100" s="86" t="s">
        <v>161</v>
      </c>
      <c r="J100" s="42" t="str">
        <f t="shared" si="5"/>
        <v>DDA03204</v>
      </c>
      <c r="K100" s="46" t="s">
        <v>776</v>
      </c>
      <c r="L100" s="92" t="s">
        <v>40</v>
      </c>
      <c r="M100" s="11">
        <v>1</v>
      </c>
      <c r="N100" s="9" t="s">
        <v>777</v>
      </c>
      <c r="O100" s="16" t="str">
        <f t="shared" si="7"/>
        <v>A</v>
      </c>
      <c r="P100" s="4" t="s">
        <v>763</v>
      </c>
      <c r="Q100" s="9">
        <f>VLOOKUP($P100,[1]税率!$H:$K,3,0)</f>
        <v>0.13</v>
      </c>
      <c r="R100" s="4" t="str">
        <f>VLOOKUP($P100,[1]税率!$H:$K,4,0)</f>
        <v>有形动产租赁（进）</v>
      </c>
      <c r="S100" s="4" t="s">
        <v>365</v>
      </c>
      <c r="T100" s="5">
        <f>VLOOKUP(S100,[1]税率!A:B,2,0)</f>
        <v>1E-3</v>
      </c>
      <c r="U100" s="4" t="str">
        <f>VLOOKUP(S100,[1]税率!A:C,3,0)</f>
        <v>ZL</v>
      </c>
      <c r="V100" s="16" t="s">
        <v>765</v>
      </c>
      <c r="W100" s="4" t="s">
        <v>766</v>
      </c>
      <c r="X100" s="4" t="s">
        <v>54</v>
      </c>
      <c r="Y100" s="4" t="s">
        <v>54</v>
      </c>
      <c r="Z100" s="4" t="s">
        <v>54</v>
      </c>
      <c r="AA100" s="4" t="s">
        <v>54</v>
      </c>
      <c r="AB100" s="9"/>
      <c r="AC100" s="9"/>
      <c r="AF100" s="86"/>
      <c r="AI100" s="5"/>
      <c r="AJ100" s="4" t="s">
        <v>426</v>
      </c>
      <c r="AK100" s="4" t="s">
        <v>231</v>
      </c>
      <c r="AL100" s="4" t="s">
        <v>407</v>
      </c>
      <c r="AN100" s="4" t="s">
        <v>253</v>
      </c>
      <c r="AP100" s="9" t="s">
        <v>42</v>
      </c>
      <c r="AQ100" s="4" t="s">
        <v>360</v>
      </c>
      <c r="AU100" s="43">
        <f>VLOOKUP(J100,[1]zmm081!$A$1:$D$1801,3,FALSE)</f>
        <v>5101043000</v>
      </c>
      <c r="AV100" s="43" t="str">
        <f>VLOOKUP(J100,[1]zmm081!$A$1:$D$1801,4,FALSE)</f>
        <v>费用-租赁费</v>
      </c>
      <c r="AZ100" s="101">
        <f t="shared" si="6"/>
        <v>0</v>
      </c>
    </row>
    <row r="101" spans="1:52" ht="13.05" customHeight="1" x14ac:dyDescent="0.3">
      <c r="A101" s="16" t="s">
        <v>13</v>
      </c>
      <c r="B101" s="42" t="s">
        <v>15</v>
      </c>
      <c r="C101" s="4" t="s">
        <v>419</v>
      </c>
      <c r="D101" s="86" t="s">
        <v>101</v>
      </c>
      <c r="E101" s="16" t="s">
        <v>153</v>
      </c>
      <c r="F101" s="86" t="str">
        <f>VLOOKUP(E101,[1]产品服务编号编码规则!$K:$O,4,0)</f>
        <v>03</v>
      </c>
      <c r="G101" s="4" t="s">
        <v>158</v>
      </c>
      <c r="H101" s="98">
        <f>VLOOKUP(G101,[1]产品服务编号编码规则!M:O,3,0)</f>
        <v>2</v>
      </c>
      <c r="I101" s="86" t="s">
        <v>26</v>
      </c>
      <c r="J101" s="42" t="str">
        <f t="shared" si="5"/>
        <v>DDA03205</v>
      </c>
      <c r="K101" s="46" t="s">
        <v>779</v>
      </c>
      <c r="L101" s="92" t="s">
        <v>40</v>
      </c>
      <c r="M101" s="11">
        <v>1</v>
      </c>
      <c r="N101" s="9" t="s">
        <v>780</v>
      </c>
      <c r="O101" s="16" t="str">
        <f t="shared" si="7"/>
        <v>A</v>
      </c>
      <c r="P101" s="4" t="s">
        <v>770</v>
      </c>
      <c r="Q101" s="9">
        <f>VLOOKUP($P101,[1]税率!$H:$K,3,0)</f>
        <v>0.09</v>
      </c>
      <c r="R101" s="4" t="str">
        <f>VLOOKUP($P101,[1]税率!$H:$K,4,0)</f>
        <v>不动产租赁服务（进）</v>
      </c>
      <c r="S101" s="4" t="s">
        <v>365</v>
      </c>
      <c r="T101" s="5">
        <f>VLOOKUP(S101,[1]税率!A:B,2,0)</f>
        <v>1E-3</v>
      </c>
      <c r="U101" s="4" t="str">
        <f>VLOOKUP(S101,[1]税率!A:C,3,0)</f>
        <v>ZL</v>
      </c>
      <c r="V101" s="16" t="s">
        <v>765</v>
      </c>
      <c r="W101" s="4" t="s">
        <v>766</v>
      </c>
      <c r="X101" s="4" t="s">
        <v>54</v>
      </c>
      <c r="Y101" s="4" t="s">
        <v>54</v>
      </c>
      <c r="Z101" s="4" t="s">
        <v>54</v>
      </c>
      <c r="AA101" s="4" t="s">
        <v>54</v>
      </c>
      <c r="AB101" s="9" t="s">
        <v>781</v>
      </c>
      <c r="AC101" s="9"/>
      <c r="AF101" s="86" t="s">
        <v>73</v>
      </c>
      <c r="AI101" s="5"/>
      <c r="AJ101" s="4" t="s">
        <v>426</v>
      </c>
      <c r="AK101" s="4" t="s">
        <v>231</v>
      </c>
      <c r="AL101" s="4" t="s">
        <v>407</v>
      </c>
      <c r="AN101" s="4" t="s">
        <v>430</v>
      </c>
      <c r="AP101" s="9" t="s">
        <v>42</v>
      </c>
      <c r="AQ101" s="4" t="s">
        <v>324</v>
      </c>
      <c r="AU101" s="43">
        <f>VLOOKUP(J101,[1]zmm081!$A$1:$D$1801,3,FALSE)</f>
        <v>5101043000</v>
      </c>
      <c r="AV101" s="43" t="str">
        <f>VLOOKUP(J101,[1]zmm081!$A$1:$D$1801,4,FALSE)</f>
        <v>费用-租赁费</v>
      </c>
      <c r="AZ101" s="101">
        <f t="shared" si="6"/>
        <v>0</v>
      </c>
    </row>
    <row r="102" spans="1:52" ht="13.05" customHeight="1" x14ac:dyDescent="0.3">
      <c r="A102" s="16" t="s">
        <v>13</v>
      </c>
      <c r="B102" s="42" t="s">
        <v>15</v>
      </c>
      <c r="C102" s="4" t="s">
        <v>419</v>
      </c>
      <c r="D102" s="86" t="s">
        <v>101</v>
      </c>
      <c r="E102" s="16" t="s">
        <v>153</v>
      </c>
      <c r="F102" s="86" t="str">
        <f>VLOOKUP(E102,[1]产品服务编号编码规则!$K:$O,4,0)</f>
        <v>03</v>
      </c>
      <c r="G102" s="4" t="s">
        <v>158</v>
      </c>
      <c r="H102" s="98">
        <f>VLOOKUP(G102,[1]产品服务编号编码规则!M:O,3,0)</f>
        <v>2</v>
      </c>
      <c r="I102" s="86" t="s">
        <v>169</v>
      </c>
      <c r="J102" s="42" t="str">
        <f t="shared" si="5"/>
        <v>DDA03206</v>
      </c>
      <c r="K102" s="46" t="s">
        <v>783</v>
      </c>
      <c r="L102" s="92" t="s">
        <v>40</v>
      </c>
      <c r="M102" s="11">
        <v>1</v>
      </c>
      <c r="N102" s="9" t="s">
        <v>784</v>
      </c>
      <c r="O102" s="16" t="str">
        <f t="shared" si="7"/>
        <v>A</v>
      </c>
      <c r="P102" s="4" t="s">
        <v>763</v>
      </c>
      <c r="Q102" s="9">
        <f>VLOOKUP($P102,[1]税率!$H:$K,3,0)</f>
        <v>0.13</v>
      </c>
      <c r="R102" s="4" t="str">
        <f>VLOOKUP($P102,[1]税率!$H:$K,4,0)</f>
        <v>有形动产租赁（进）</v>
      </c>
      <c r="S102" s="4" t="s">
        <v>365</v>
      </c>
      <c r="T102" s="5">
        <f>VLOOKUP(S102,[1]税率!A:B,2,0)</f>
        <v>1E-3</v>
      </c>
      <c r="U102" s="4" t="str">
        <f>VLOOKUP(S102,[1]税率!A:C,3,0)</f>
        <v>ZL</v>
      </c>
      <c r="V102" s="16" t="s">
        <v>765</v>
      </c>
      <c r="W102" s="16" t="s">
        <v>766</v>
      </c>
      <c r="X102" s="4" t="s">
        <v>54</v>
      </c>
      <c r="Y102" s="4" t="s">
        <v>54</v>
      </c>
      <c r="Z102" s="4" t="s">
        <v>54</v>
      </c>
      <c r="AA102" s="4" t="s">
        <v>54</v>
      </c>
      <c r="AB102" s="9"/>
      <c r="AC102" s="9"/>
      <c r="AF102" s="86" t="s">
        <v>73</v>
      </c>
      <c r="AI102" s="5"/>
      <c r="AJ102" s="4" t="s">
        <v>426</v>
      </c>
      <c r="AK102" s="4" t="s">
        <v>231</v>
      </c>
      <c r="AL102" s="4" t="s">
        <v>407</v>
      </c>
      <c r="AN102" s="4" t="s">
        <v>253</v>
      </c>
      <c r="AP102" s="9" t="s">
        <v>42</v>
      </c>
      <c r="AQ102" s="4" t="s">
        <v>324</v>
      </c>
      <c r="AU102" s="43">
        <f>VLOOKUP(J102,[1]zmm081!$A$1:$D$1801,3,FALSE)</f>
        <v>5101043000</v>
      </c>
      <c r="AV102" s="43" t="str">
        <f>VLOOKUP(J102,[1]zmm081!$A$1:$D$1801,4,FALSE)</f>
        <v>费用-租赁费</v>
      </c>
      <c r="AZ102" s="101">
        <f t="shared" si="6"/>
        <v>0</v>
      </c>
    </row>
    <row r="103" spans="1:52" ht="13.05" customHeight="1" x14ac:dyDescent="0.3">
      <c r="A103" s="16" t="s">
        <v>13</v>
      </c>
      <c r="B103" s="42" t="s">
        <v>15</v>
      </c>
      <c r="C103" s="4" t="s">
        <v>419</v>
      </c>
      <c r="D103" s="86" t="s">
        <v>101</v>
      </c>
      <c r="E103" s="4" t="s">
        <v>153</v>
      </c>
      <c r="F103" s="86" t="str">
        <f>VLOOKUP(E103,[1]产品服务编号编码规则!$K:$O,4,0)</f>
        <v>03</v>
      </c>
      <c r="G103" s="4" t="s">
        <v>158</v>
      </c>
      <c r="H103" s="98">
        <f>VLOOKUP(G103,[1]产品服务编号编码规则!M:O,3,0)</f>
        <v>2</v>
      </c>
      <c r="I103" s="86" t="s">
        <v>175</v>
      </c>
      <c r="J103" s="42" t="str">
        <f t="shared" si="5"/>
        <v>DDA03207</v>
      </c>
      <c r="K103" s="16" t="s">
        <v>786</v>
      </c>
      <c r="L103" s="92" t="s">
        <v>40</v>
      </c>
      <c r="M103" s="11">
        <v>1</v>
      </c>
      <c r="N103" s="9" t="s">
        <v>787</v>
      </c>
      <c r="O103" s="16" t="str">
        <f t="shared" si="7"/>
        <v>A</v>
      </c>
      <c r="P103" s="4" t="s">
        <v>770</v>
      </c>
      <c r="Q103" s="9">
        <f>VLOOKUP($P103,[1]税率!$H:$K,3,0)</f>
        <v>0.09</v>
      </c>
      <c r="R103" s="4" t="str">
        <f>VLOOKUP($P103,[1]税率!$H:$K,4,0)</f>
        <v>不动产租赁服务（进）</v>
      </c>
      <c r="S103" s="4" t="s">
        <v>365</v>
      </c>
      <c r="T103" s="5">
        <f>VLOOKUP(S103,[1]税率!A:B,2,0)</f>
        <v>1E-3</v>
      </c>
      <c r="U103" s="4" t="str">
        <f>VLOOKUP(S103,[1]税率!A:C,3,0)</f>
        <v>ZL</v>
      </c>
      <c r="V103" s="16" t="s">
        <v>788</v>
      </c>
      <c r="W103" s="4" t="s">
        <v>789</v>
      </c>
      <c r="X103" s="4" t="s">
        <v>54</v>
      </c>
      <c r="Y103" s="4" t="s">
        <v>54</v>
      </c>
      <c r="Z103" s="4" t="s">
        <v>54</v>
      </c>
      <c r="AA103" s="4" t="s">
        <v>54</v>
      </c>
      <c r="AB103" s="9" t="s">
        <v>781</v>
      </c>
      <c r="AC103" s="9"/>
      <c r="AF103" s="86"/>
      <c r="AI103" s="5"/>
      <c r="AJ103" s="4" t="s">
        <v>460</v>
      </c>
      <c r="AK103" s="4" t="s">
        <v>231</v>
      </c>
      <c r="AL103" s="4" t="s">
        <v>407</v>
      </c>
      <c r="AN103" s="4" t="s">
        <v>253</v>
      </c>
      <c r="AP103" s="9" t="s">
        <v>42</v>
      </c>
      <c r="AQ103" s="4" t="s">
        <v>360</v>
      </c>
      <c r="AR103" s="4" t="s">
        <v>790</v>
      </c>
      <c r="AU103" s="43">
        <f>VLOOKUP(J103,[1]zmm081!$A$1:$D$1801,3,FALSE)</f>
        <v>2211020000</v>
      </c>
      <c r="AV103" s="43" t="str">
        <f>VLOOKUP(J103,[1]zmm081!$A$1:$D$1801,4,FALSE)</f>
        <v>应付职工薪酬-职工福利</v>
      </c>
      <c r="AZ103" s="101">
        <f t="shared" si="6"/>
        <v>0</v>
      </c>
    </row>
    <row r="104" spans="1:52" ht="13.05" customHeight="1" x14ac:dyDescent="0.3">
      <c r="A104" s="16" t="s">
        <v>13</v>
      </c>
      <c r="B104" s="42" t="s">
        <v>15</v>
      </c>
      <c r="C104" s="4" t="s">
        <v>419</v>
      </c>
      <c r="D104" s="86" t="s">
        <v>101</v>
      </c>
      <c r="E104" s="16" t="s">
        <v>153</v>
      </c>
      <c r="F104" s="86" t="str">
        <f>VLOOKUP(E104,[1]产品服务编号编码规则!$K:$O,4,0)</f>
        <v>03</v>
      </c>
      <c r="G104" s="4" t="s">
        <v>158</v>
      </c>
      <c r="H104" s="98">
        <f>VLOOKUP(G104,[1]产品服务编号编码规则!M:O,3,0)</f>
        <v>2</v>
      </c>
      <c r="I104" s="86" t="s">
        <v>181</v>
      </c>
      <c r="J104" s="42" t="str">
        <f t="shared" si="5"/>
        <v>DDA03208</v>
      </c>
      <c r="K104" s="46" t="s">
        <v>792</v>
      </c>
      <c r="L104" s="92" t="s">
        <v>40</v>
      </c>
      <c r="M104" s="11">
        <v>1</v>
      </c>
      <c r="N104" s="9" t="s">
        <v>793</v>
      </c>
      <c r="O104" s="16" t="str">
        <f t="shared" si="7"/>
        <v>A</v>
      </c>
      <c r="P104" s="4" t="s">
        <v>763</v>
      </c>
      <c r="Q104" s="9">
        <f>VLOOKUP($P104,[1]税率!$H:$K,3,0)</f>
        <v>0.13</v>
      </c>
      <c r="R104" s="4" t="str">
        <f>VLOOKUP($P104,[1]税率!$H:$K,4,0)</f>
        <v>有形动产租赁（进）</v>
      </c>
      <c r="S104" s="4" t="s">
        <v>365</v>
      </c>
      <c r="T104" s="5">
        <f>VLOOKUP(S104,[1]税率!A:B,2,0)</f>
        <v>1E-3</v>
      </c>
      <c r="U104" s="4" t="str">
        <f>VLOOKUP(S104,[1]税率!A:C,3,0)</f>
        <v>ZL</v>
      </c>
      <c r="V104" s="4" t="s">
        <v>424</v>
      </c>
      <c r="W104" s="4" t="s">
        <v>425</v>
      </c>
      <c r="X104" s="4" t="s">
        <v>54</v>
      </c>
      <c r="Y104" s="4" t="s">
        <v>54</v>
      </c>
      <c r="Z104" s="4" t="s">
        <v>54</v>
      </c>
      <c r="AA104" s="4" t="s">
        <v>54</v>
      </c>
      <c r="AF104" s="4"/>
      <c r="AJ104" s="4" t="s">
        <v>555</v>
      </c>
      <c r="AK104" s="4" t="s">
        <v>231</v>
      </c>
      <c r="AL104" s="4" t="s">
        <v>407</v>
      </c>
      <c r="AN104" s="4" t="s">
        <v>253</v>
      </c>
      <c r="AP104" s="4" t="s">
        <v>42</v>
      </c>
      <c r="AQ104" s="4" t="s">
        <v>324</v>
      </c>
      <c r="AR104" s="4" t="s">
        <v>657</v>
      </c>
      <c r="AU104" s="43">
        <f>VLOOKUP(J104,[1]zmm081!$A$1:$D$1801,3,FALSE)</f>
        <v>5101011000</v>
      </c>
      <c r="AV104" s="43" t="str">
        <f>VLOOKUP(J104,[1]zmm081!$A$1:$D$1801,4,FALSE)</f>
        <v>费用-办公费</v>
      </c>
      <c r="AZ104" s="43">
        <f t="shared" si="6"/>
        <v>0</v>
      </c>
    </row>
    <row r="105" spans="1:52" s="4" customFormat="1" ht="13.05" customHeight="1" x14ac:dyDescent="0.3">
      <c r="A105" s="4" t="s">
        <v>13</v>
      </c>
      <c r="B105" s="16" t="s">
        <v>15</v>
      </c>
      <c r="C105" s="4" t="s">
        <v>419</v>
      </c>
      <c r="D105" s="86" t="s">
        <v>101</v>
      </c>
      <c r="E105" s="4" t="s">
        <v>153</v>
      </c>
      <c r="F105" s="86" t="str">
        <f>VLOOKUP(E105,[1]产品服务编号编码规则!$K:$O,4,0)</f>
        <v>03</v>
      </c>
      <c r="G105" s="16" t="s">
        <v>158</v>
      </c>
      <c r="H105" s="98">
        <f>VLOOKUP(G105,[1]产品服务编号编码规则!M:O,3,0)</f>
        <v>2</v>
      </c>
      <c r="I105" s="86" t="s">
        <v>187</v>
      </c>
      <c r="J105" s="42" t="str">
        <f t="shared" si="5"/>
        <v>DDA03209</v>
      </c>
      <c r="K105" s="4" t="s">
        <v>795</v>
      </c>
      <c r="L105" s="11" t="s">
        <v>40</v>
      </c>
      <c r="M105" s="11">
        <v>1</v>
      </c>
      <c r="N105" s="9" t="s">
        <v>796</v>
      </c>
      <c r="O105" s="16" t="str">
        <f t="shared" si="7"/>
        <v>A</v>
      </c>
      <c r="P105" s="4" t="s">
        <v>763</v>
      </c>
      <c r="Q105" s="9">
        <f>VLOOKUP($P105,[1]税率!$H:$K,3,0)</f>
        <v>0.13</v>
      </c>
      <c r="R105" s="4" t="str">
        <f>VLOOKUP($P105,[1]税率!$H:$K,4,0)</f>
        <v>有形动产租赁（进）</v>
      </c>
      <c r="S105" s="16" t="s">
        <v>365</v>
      </c>
      <c r="T105" s="16">
        <f>VLOOKUP(S105,[1]税率!A:B,2,0)</f>
        <v>1E-3</v>
      </c>
      <c r="U105" s="4" t="str">
        <f>VLOOKUP(S105,[1]税率!A:C,3,0)</f>
        <v>ZL</v>
      </c>
      <c r="V105" s="4" t="s">
        <v>765</v>
      </c>
      <c r="W105" s="4" t="s">
        <v>766</v>
      </c>
      <c r="X105" s="4" t="s">
        <v>54</v>
      </c>
      <c r="Y105" s="4" t="s">
        <v>54</v>
      </c>
      <c r="Z105" s="4" t="s">
        <v>54</v>
      </c>
      <c r="AA105" s="4" t="s">
        <v>54</v>
      </c>
      <c r="AI105" s="16"/>
      <c r="AJ105" s="111" t="s">
        <v>628</v>
      </c>
      <c r="AK105" s="4" t="s">
        <v>231</v>
      </c>
      <c r="AL105" s="4" t="s">
        <v>407</v>
      </c>
      <c r="AN105" s="4" t="s">
        <v>253</v>
      </c>
      <c r="AP105" s="4" t="s">
        <v>42</v>
      </c>
      <c r="AQ105" s="4" t="s">
        <v>531</v>
      </c>
      <c r="AR105" s="4" t="s">
        <v>797</v>
      </c>
      <c r="AU105" s="43">
        <f>VLOOKUP(J105,[1]zmm081!$A$1:$D$1801,3,FALSE)</f>
        <v>5101043000</v>
      </c>
      <c r="AV105" s="43" t="str">
        <f>VLOOKUP(J105,[1]zmm081!$A$1:$D$1801,4,FALSE)</f>
        <v>费用-租赁费</v>
      </c>
      <c r="AZ105" s="43">
        <f t="shared" si="6"/>
        <v>0</v>
      </c>
    </row>
    <row r="106" spans="1:52" ht="13.05" customHeight="1" x14ac:dyDescent="0.3">
      <c r="A106" s="4" t="s">
        <v>13</v>
      </c>
      <c r="B106" s="16" t="s">
        <v>15</v>
      </c>
      <c r="C106" s="4" t="s">
        <v>419</v>
      </c>
      <c r="D106" s="86" t="s">
        <v>101</v>
      </c>
      <c r="E106" s="4" t="s">
        <v>153</v>
      </c>
      <c r="F106" s="86" t="str">
        <f>VLOOKUP(E106,[1]产品服务编号编码规则!$K:$O,4,0)</f>
        <v>03</v>
      </c>
      <c r="G106" s="16" t="s">
        <v>158</v>
      </c>
      <c r="H106" s="98">
        <f>VLOOKUP(G106,[1]产品服务编号编码规则!M:O,3,0)</f>
        <v>2</v>
      </c>
      <c r="I106" s="86" t="s">
        <v>361</v>
      </c>
      <c r="J106" s="42" t="str">
        <f t="shared" si="5"/>
        <v>DDA03210</v>
      </c>
      <c r="K106" s="4" t="s">
        <v>799</v>
      </c>
      <c r="L106" s="11" t="s">
        <v>40</v>
      </c>
      <c r="M106" s="11">
        <v>1</v>
      </c>
      <c r="N106" s="9" t="s">
        <v>800</v>
      </c>
      <c r="O106" s="16" t="str">
        <f t="shared" si="7"/>
        <v>A</v>
      </c>
      <c r="P106" s="4" t="s">
        <v>770</v>
      </c>
      <c r="Q106" s="9">
        <f>VLOOKUP($P106,[1]税率!$H:$K,3,0)</f>
        <v>0.09</v>
      </c>
      <c r="R106" s="4" t="str">
        <f>VLOOKUP($P106,[1]税率!$H:$K,4,0)</f>
        <v>不动产租赁服务（进）</v>
      </c>
      <c r="S106" s="16" t="s">
        <v>365</v>
      </c>
      <c r="T106" s="5">
        <f>VLOOKUP(S106,[1]税率!A:B,2,0)</f>
        <v>1E-3</v>
      </c>
      <c r="U106" s="4" t="str">
        <f>VLOOKUP(S106,[1]税率!A:C,3,0)</f>
        <v>ZL</v>
      </c>
      <c r="V106" s="4" t="s">
        <v>765</v>
      </c>
      <c r="W106" s="4" t="s">
        <v>766</v>
      </c>
      <c r="X106" s="4" t="s">
        <v>54</v>
      </c>
      <c r="Y106" s="4" t="s">
        <v>54</v>
      </c>
      <c r="Z106" s="4" t="s">
        <v>54</v>
      </c>
      <c r="AA106" s="4" t="s">
        <v>54</v>
      </c>
      <c r="AB106" s="4" t="s">
        <v>781</v>
      </c>
      <c r="AF106" s="4" t="s">
        <v>73</v>
      </c>
      <c r="AJ106" s="4" t="s">
        <v>426</v>
      </c>
      <c r="AK106" s="4" t="s">
        <v>231</v>
      </c>
      <c r="AL106" s="4" t="s">
        <v>407</v>
      </c>
      <c r="AN106" s="4" t="s">
        <v>801</v>
      </c>
      <c r="AP106" s="4" t="s">
        <v>42</v>
      </c>
      <c r="AQ106" s="4" t="s">
        <v>324</v>
      </c>
      <c r="AR106" s="4" t="s">
        <v>748</v>
      </c>
      <c r="AU106" s="43">
        <f>VLOOKUP(J106,[1]zmm081!$A$1:$D$1801,3,FALSE)</f>
        <v>5101043000</v>
      </c>
      <c r="AV106" s="43" t="str">
        <f>VLOOKUP(J106,[1]zmm081!$A$1:$D$1801,4,FALSE)</f>
        <v>费用-租赁费</v>
      </c>
      <c r="AZ106" s="43">
        <f t="shared" si="6"/>
        <v>0</v>
      </c>
    </row>
    <row r="107" spans="1:52" ht="13.05" customHeight="1" x14ac:dyDescent="0.3">
      <c r="A107" s="4" t="s">
        <v>13</v>
      </c>
      <c r="B107" s="16" t="s">
        <v>15</v>
      </c>
      <c r="C107" s="4" t="s">
        <v>419</v>
      </c>
      <c r="D107" s="86" t="s">
        <v>101</v>
      </c>
      <c r="E107" s="4" t="s">
        <v>153</v>
      </c>
      <c r="F107" s="86" t="str">
        <f>VLOOKUP(E107,[1]产品服务编号编码规则!$K:$O,4,0)</f>
        <v>03</v>
      </c>
      <c r="G107" s="16" t="s">
        <v>158</v>
      </c>
      <c r="H107" s="98">
        <f>VLOOKUP(G107,[1]产品服务编号编码规则!M:O,3,0)</f>
        <v>2</v>
      </c>
      <c r="I107" s="86" t="s">
        <v>197</v>
      </c>
      <c r="J107" s="42" t="str">
        <f t="shared" si="5"/>
        <v>DDA03211</v>
      </c>
      <c r="K107" s="4" t="s">
        <v>803</v>
      </c>
      <c r="L107" s="11" t="s">
        <v>40</v>
      </c>
      <c r="M107" s="11">
        <v>1</v>
      </c>
      <c r="N107" s="9" t="s">
        <v>804</v>
      </c>
      <c r="O107" s="16" t="str">
        <f t="shared" si="7"/>
        <v>A</v>
      </c>
      <c r="P107" s="4" t="s">
        <v>770</v>
      </c>
      <c r="Q107" s="9">
        <f>VLOOKUP($P107,[1]税率!$H:$K,3,0)</f>
        <v>0.09</v>
      </c>
      <c r="R107" s="4" t="str">
        <f>VLOOKUP($P107,[1]税率!$H:$K,4,0)</f>
        <v>不动产租赁服务（进）</v>
      </c>
      <c r="S107" s="16" t="s">
        <v>365</v>
      </c>
      <c r="T107" s="5">
        <f>VLOOKUP(S107,[1]税率!A:B,2,0)</f>
        <v>1E-3</v>
      </c>
      <c r="U107" s="4" t="str">
        <f>VLOOKUP(S107,[1]税率!A:C,3,0)</f>
        <v>ZL</v>
      </c>
      <c r="V107" s="4" t="s">
        <v>765</v>
      </c>
      <c r="W107" s="4" t="s">
        <v>766</v>
      </c>
      <c r="X107" s="4" t="s">
        <v>54</v>
      </c>
      <c r="Y107" s="4" t="s">
        <v>54</v>
      </c>
      <c r="Z107" s="4" t="s">
        <v>54</v>
      </c>
      <c r="AA107" s="4" t="s">
        <v>54</v>
      </c>
      <c r="AB107" s="4" t="s">
        <v>781</v>
      </c>
      <c r="AF107" s="4" t="s">
        <v>73</v>
      </c>
      <c r="AJ107" s="4" t="s">
        <v>426</v>
      </c>
      <c r="AK107" s="4" t="s">
        <v>231</v>
      </c>
      <c r="AL107" s="4" t="s">
        <v>407</v>
      </c>
      <c r="AN107" s="4" t="s">
        <v>801</v>
      </c>
      <c r="AP107" s="4" t="s">
        <v>42</v>
      </c>
      <c r="AQ107" s="4" t="s">
        <v>324</v>
      </c>
      <c r="AR107" s="4" t="s">
        <v>748</v>
      </c>
      <c r="AU107" s="43">
        <f>VLOOKUP(J107,[1]zmm081!$A$1:$D$1801,3,FALSE)</f>
        <v>5101043000</v>
      </c>
      <c r="AV107" s="43" t="str">
        <f>VLOOKUP(J107,[1]zmm081!$A$1:$D$1801,4,FALSE)</f>
        <v>费用-租赁费</v>
      </c>
      <c r="AZ107" s="43">
        <f t="shared" si="6"/>
        <v>0</v>
      </c>
    </row>
    <row r="108" spans="1:52" ht="13.05" customHeight="1" x14ac:dyDescent="0.3">
      <c r="A108" s="4" t="s">
        <v>13</v>
      </c>
      <c r="B108" s="16" t="s">
        <v>15</v>
      </c>
      <c r="C108" s="4" t="s">
        <v>419</v>
      </c>
      <c r="D108" s="86" t="s">
        <v>101</v>
      </c>
      <c r="E108" s="4" t="s">
        <v>153</v>
      </c>
      <c r="F108" s="86" t="str">
        <f>VLOOKUP(E108,[1]产品服务编号编码规则!$K:$O,4,0)</f>
        <v>03</v>
      </c>
      <c r="G108" s="16" t="s">
        <v>158</v>
      </c>
      <c r="H108" s="98">
        <f>VLOOKUP(G108,[1]产品服务编号编码规则!M:O,3,0)</f>
        <v>2</v>
      </c>
      <c r="I108" s="86" t="s">
        <v>203</v>
      </c>
      <c r="J108" s="42" t="str">
        <f t="shared" si="5"/>
        <v>DDA03212</v>
      </c>
      <c r="K108" s="4" t="s">
        <v>806</v>
      </c>
      <c r="L108" s="11" t="s">
        <v>40</v>
      </c>
      <c r="M108" s="11">
        <v>1</v>
      </c>
      <c r="N108" s="4" t="s">
        <v>807</v>
      </c>
      <c r="O108" s="16" t="str">
        <f t="shared" si="7"/>
        <v>A</v>
      </c>
      <c r="P108" s="4" t="s">
        <v>763</v>
      </c>
      <c r="Q108" s="9">
        <f>VLOOKUP($P108,[1]税率!$H:$K,3,0)</f>
        <v>0.13</v>
      </c>
      <c r="R108" s="4" t="str">
        <f>VLOOKUP($P108,[1]税率!$H:$K,4,0)</f>
        <v>有形动产租赁（进）</v>
      </c>
      <c r="S108" s="16" t="s">
        <v>365</v>
      </c>
      <c r="T108" s="5">
        <f>VLOOKUP(S108,[1]税率!A:B,2,0)</f>
        <v>1E-3</v>
      </c>
      <c r="U108" s="4" t="str">
        <f>VLOOKUP(S108,[1]税率!A:C,3,0)</f>
        <v>ZL</v>
      </c>
      <c r="V108" s="16" t="s">
        <v>765</v>
      </c>
      <c r="W108" s="4" t="s">
        <v>766</v>
      </c>
      <c r="X108" s="4" t="s">
        <v>54</v>
      </c>
      <c r="Y108" s="4" t="s">
        <v>54</v>
      </c>
      <c r="Z108" s="4" t="s">
        <v>54</v>
      </c>
      <c r="AA108" s="4" t="s">
        <v>54</v>
      </c>
      <c r="AB108" s="9" t="s">
        <v>781</v>
      </c>
      <c r="AC108" s="9"/>
      <c r="AF108" s="86" t="s">
        <v>73</v>
      </c>
      <c r="AI108" s="5"/>
      <c r="AJ108" s="4" t="s">
        <v>426</v>
      </c>
      <c r="AK108" s="4" t="s">
        <v>231</v>
      </c>
      <c r="AL108" s="4" t="s">
        <v>407</v>
      </c>
      <c r="AN108" s="4" t="s">
        <v>801</v>
      </c>
      <c r="AP108" s="9" t="s">
        <v>42</v>
      </c>
      <c r="AQ108" s="4" t="s">
        <v>324</v>
      </c>
      <c r="AR108" s="4" t="s">
        <v>748</v>
      </c>
      <c r="AU108" s="43">
        <f>VLOOKUP(J108,[1]zmm081!$A$1:$D$1801,3,FALSE)</f>
        <v>5101043000</v>
      </c>
      <c r="AV108" s="43" t="str">
        <f>VLOOKUP(J108,[1]zmm081!$A$1:$D$1801,4,FALSE)</f>
        <v>费用-租赁费</v>
      </c>
      <c r="AZ108" s="101">
        <f t="shared" si="6"/>
        <v>0</v>
      </c>
    </row>
    <row r="109" spans="1:52" ht="13.05" customHeight="1" x14ac:dyDescent="0.3">
      <c r="A109" s="16" t="s">
        <v>13</v>
      </c>
      <c r="B109" s="42" t="s">
        <v>15</v>
      </c>
      <c r="C109" s="4" t="s">
        <v>419</v>
      </c>
      <c r="D109" s="86" t="s">
        <v>101</v>
      </c>
      <c r="E109" s="16" t="s">
        <v>162</v>
      </c>
      <c r="F109" s="86" t="str">
        <f>VLOOKUP(E109,[1]产品服务编号编码规则!$K:$O,4,0)</f>
        <v>04</v>
      </c>
      <c r="G109" s="4" t="s">
        <v>163</v>
      </c>
      <c r="H109" s="98">
        <f>VLOOKUP(G109,[1]产品服务编号编码规则!M:O,3,0)</f>
        <v>1</v>
      </c>
      <c r="I109" s="86" t="s">
        <v>32</v>
      </c>
      <c r="J109" s="42" t="str">
        <f t="shared" si="5"/>
        <v>DDA04101</v>
      </c>
      <c r="K109" s="46" t="s">
        <v>809</v>
      </c>
      <c r="L109" s="92" t="s">
        <v>40</v>
      </c>
      <c r="M109" s="11">
        <v>1</v>
      </c>
      <c r="N109" s="9" t="s">
        <v>810</v>
      </c>
      <c r="O109" s="16" t="str">
        <f t="shared" si="7"/>
        <v>A</v>
      </c>
      <c r="P109" s="4" t="s">
        <v>811</v>
      </c>
      <c r="Q109" s="9">
        <f>VLOOKUP($P109,[1]税率!$H:$K,3,0)</f>
        <v>0.09</v>
      </c>
      <c r="R109" s="4" t="str">
        <f>VLOOKUP($P109,[1]税率!$H:$K,4,0)</f>
        <v>基础电信服务（进）</v>
      </c>
      <c r="S109" s="4" t="s">
        <v>370</v>
      </c>
      <c r="T109" s="5">
        <f>VLOOKUP(S109,[1]税率!A:B,2,0)</f>
        <v>0</v>
      </c>
      <c r="U109" s="4" t="str">
        <f>VLOOKUP(S109,[1]税率!A:C,3,0)</f>
        <v>FW</v>
      </c>
      <c r="V109" s="16" t="s">
        <v>813</v>
      </c>
      <c r="W109" s="4" t="s">
        <v>814</v>
      </c>
      <c r="X109" s="4" t="s">
        <v>54</v>
      </c>
      <c r="Y109" s="4" t="s">
        <v>54</v>
      </c>
      <c r="Z109" s="4" t="s">
        <v>54</v>
      </c>
      <c r="AA109" s="4" t="s">
        <v>54</v>
      </c>
      <c r="AB109" s="9"/>
      <c r="AC109" s="9"/>
      <c r="AF109" s="86"/>
      <c r="AI109" s="5"/>
      <c r="AJ109" s="4" t="s">
        <v>426</v>
      </c>
      <c r="AK109" s="4" t="s">
        <v>231</v>
      </c>
      <c r="AL109" s="4" t="s">
        <v>407</v>
      </c>
      <c r="AN109" s="4" t="s">
        <v>233</v>
      </c>
      <c r="AP109" s="9" t="s">
        <v>42</v>
      </c>
      <c r="AQ109" s="4" t="s">
        <v>324</v>
      </c>
      <c r="AU109" s="43">
        <f>VLOOKUP(J109,[1]zmm081!$A$1:$D$1801,3,FALSE)</f>
        <v>5101029000</v>
      </c>
      <c r="AV109" s="43" t="str">
        <f>VLOOKUP(J109,[1]zmm081!$A$1:$D$1801,4,FALSE)</f>
        <v>费用-通讯费</v>
      </c>
      <c r="AZ109" s="101">
        <f t="shared" si="6"/>
        <v>0</v>
      </c>
    </row>
    <row r="110" spans="1:52" ht="13.05" customHeight="1" x14ac:dyDescent="0.3">
      <c r="A110" s="16" t="s">
        <v>13</v>
      </c>
      <c r="B110" s="42" t="s">
        <v>15</v>
      </c>
      <c r="C110" s="4" t="s">
        <v>419</v>
      </c>
      <c r="D110" s="86" t="s">
        <v>101</v>
      </c>
      <c r="E110" s="16" t="s">
        <v>162</v>
      </c>
      <c r="F110" s="86" t="str">
        <f>VLOOKUP(E110,[1]产品服务编号编码规则!$K:$O,4,0)</f>
        <v>04</v>
      </c>
      <c r="G110" s="4" t="s">
        <v>164</v>
      </c>
      <c r="H110" s="98">
        <f>VLOOKUP(G110,[1]产品服务编号编码规则!M:O,3,0)</f>
        <v>2</v>
      </c>
      <c r="I110" s="86" t="s">
        <v>32</v>
      </c>
      <c r="J110" s="42" t="str">
        <f t="shared" si="5"/>
        <v>DDA04201</v>
      </c>
      <c r="K110" s="46" t="s">
        <v>816</v>
      </c>
      <c r="L110" s="92" t="s">
        <v>40</v>
      </c>
      <c r="M110" s="11">
        <v>1</v>
      </c>
      <c r="N110" s="9" t="s">
        <v>817</v>
      </c>
      <c r="O110" s="16" t="str">
        <f t="shared" si="7"/>
        <v>A</v>
      </c>
      <c r="P110" s="4" t="s">
        <v>818</v>
      </c>
      <c r="Q110" s="9">
        <f>VLOOKUP($P110,[1]税率!$H:$K,3,0)</f>
        <v>0.06</v>
      </c>
      <c r="R110" s="4" t="str">
        <f>VLOOKUP($P110,[1]税率!$H:$K,4,0)</f>
        <v>增值电信服务</v>
      </c>
      <c r="S110" s="4" t="s">
        <v>370</v>
      </c>
      <c r="T110" s="5">
        <f>VLOOKUP(S110,[1]税率!A:B,2,0)</f>
        <v>0</v>
      </c>
      <c r="U110" s="4" t="str">
        <f>VLOOKUP(S110,[1]税率!A:C,3,0)</f>
        <v>FW</v>
      </c>
      <c r="V110" s="16" t="s">
        <v>234</v>
      </c>
      <c r="W110" s="4" t="s">
        <v>235</v>
      </c>
      <c r="X110" s="4" t="s">
        <v>54</v>
      </c>
      <c r="Y110" s="4" t="s">
        <v>54</v>
      </c>
      <c r="Z110" s="4" t="s">
        <v>54</v>
      </c>
      <c r="AA110" s="4" t="s">
        <v>54</v>
      </c>
      <c r="AB110" s="9"/>
      <c r="AC110" s="9"/>
      <c r="AF110" s="86"/>
      <c r="AI110" s="5"/>
      <c r="AJ110" s="4" t="s">
        <v>230</v>
      </c>
      <c r="AK110" s="4" t="s">
        <v>231</v>
      </c>
      <c r="AL110" s="4" t="s">
        <v>407</v>
      </c>
      <c r="AN110" s="4" t="s">
        <v>233</v>
      </c>
      <c r="AP110" s="9" t="s">
        <v>42</v>
      </c>
      <c r="AQ110" s="4" t="s">
        <v>324</v>
      </c>
      <c r="AU110" s="43">
        <f>VLOOKUP(J110,[1]zmm081!$A$1:$D$1801,3,FALSE)</f>
        <v>5101044000</v>
      </c>
      <c r="AV110" s="43" t="str">
        <f>VLOOKUP(J110,[1]zmm081!$A$1:$D$1801,4,FALSE)</f>
        <v>费用-信息化费用</v>
      </c>
      <c r="AZ110" s="101">
        <f t="shared" si="6"/>
        <v>0</v>
      </c>
    </row>
    <row r="111" spans="1:52" ht="13.05" customHeight="1" x14ac:dyDescent="0.3">
      <c r="A111" s="16" t="s">
        <v>13</v>
      </c>
      <c r="B111" s="42" t="s">
        <v>15</v>
      </c>
      <c r="C111" s="4" t="s">
        <v>419</v>
      </c>
      <c r="D111" s="86" t="s">
        <v>101</v>
      </c>
      <c r="E111" s="16" t="s">
        <v>162</v>
      </c>
      <c r="F111" s="86" t="str">
        <f>VLOOKUP(E111,[1]产品服务编号编码规则!$K:$O,4,0)</f>
        <v>04</v>
      </c>
      <c r="G111" s="4" t="s">
        <v>164</v>
      </c>
      <c r="H111" s="98">
        <f>VLOOKUP(G111,[1]产品服务编号编码规则!M:O,3,0)</f>
        <v>2</v>
      </c>
      <c r="I111" s="86" t="s">
        <v>125</v>
      </c>
      <c r="J111" s="42" t="str">
        <f t="shared" si="5"/>
        <v>DDA04202</v>
      </c>
      <c r="K111" s="46" t="s">
        <v>820</v>
      </c>
      <c r="L111" s="92" t="s">
        <v>40</v>
      </c>
      <c r="M111" s="11">
        <v>1</v>
      </c>
      <c r="N111" s="9" t="s">
        <v>821</v>
      </c>
      <c r="O111" s="16" t="str">
        <f t="shared" si="7"/>
        <v>A</v>
      </c>
      <c r="P111" s="4" t="s">
        <v>818</v>
      </c>
      <c r="Q111" s="9">
        <f>VLOOKUP($P111,[1]税率!$H:$K,3,0)</f>
        <v>0.06</v>
      </c>
      <c r="R111" s="4" t="str">
        <f>VLOOKUP($P111,[1]税率!$H:$K,4,0)</f>
        <v>增值电信服务</v>
      </c>
      <c r="S111" s="4" t="s">
        <v>370</v>
      </c>
      <c r="T111" s="5">
        <f>VLOOKUP(S111,[1]税率!A:B,2,0)</f>
        <v>0</v>
      </c>
      <c r="U111" s="4" t="str">
        <f>VLOOKUP(S111,[1]税率!A:C,3,0)</f>
        <v>FW</v>
      </c>
      <c r="V111" s="16" t="s">
        <v>234</v>
      </c>
      <c r="W111" s="4" t="s">
        <v>235</v>
      </c>
      <c r="X111" s="4" t="s">
        <v>54</v>
      </c>
      <c r="Y111" s="4" t="s">
        <v>54</v>
      </c>
      <c r="Z111" s="4" t="s">
        <v>54</v>
      </c>
      <c r="AA111" s="4" t="s">
        <v>54</v>
      </c>
      <c r="AB111" s="9"/>
      <c r="AC111" s="9"/>
      <c r="AF111" s="86"/>
      <c r="AI111" s="5"/>
      <c r="AJ111" s="4" t="s">
        <v>230</v>
      </c>
      <c r="AK111" s="4" t="s">
        <v>231</v>
      </c>
      <c r="AL111" s="4" t="s">
        <v>407</v>
      </c>
      <c r="AN111" s="4" t="s">
        <v>233</v>
      </c>
      <c r="AP111" s="9" t="s">
        <v>42</v>
      </c>
      <c r="AQ111" s="4" t="s">
        <v>324</v>
      </c>
      <c r="AU111" s="43">
        <f>VLOOKUP(J111,[1]zmm081!$A$1:$D$1801,3,FALSE)</f>
        <v>5101044000</v>
      </c>
      <c r="AV111" s="43" t="str">
        <f>VLOOKUP(J111,[1]zmm081!$A$1:$D$1801,4,FALSE)</f>
        <v>费用-信息化费用</v>
      </c>
      <c r="AZ111" s="101">
        <f t="shared" si="6"/>
        <v>0</v>
      </c>
    </row>
    <row r="112" spans="1:52" ht="13.05" customHeight="1" x14ac:dyDescent="0.3">
      <c r="A112" s="16" t="s">
        <v>13</v>
      </c>
      <c r="B112" s="42" t="s">
        <v>15</v>
      </c>
      <c r="C112" s="4" t="s">
        <v>419</v>
      </c>
      <c r="D112" s="86" t="s">
        <v>101</v>
      </c>
      <c r="E112" s="16" t="s">
        <v>162</v>
      </c>
      <c r="F112" s="86" t="str">
        <f>VLOOKUP(E112,[1]产品服务编号编码规则!$K:$O,4,0)</f>
        <v>04</v>
      </c>
      <c r="G112" s="4" t="s">
        <v>164</v>
      </c>
      <c r="H112" s="98">
        <f>VLOOKUP(G112,[1]产品服务编号编码规则!M:O,3,0)</f>
        <v>2</v>
      </c>
      <c r="I112" s="86" t="s">
        <v>152</v>
      </c>
      <c r="J112" s="42" t="str">
        <f t="shared" si="5"/>
        <v>DDA04203</v>
      </c>
      <c r="K112" s="46" t="s">
        <v>823</v>
      </c>
      <c r="L112" s="92" t="s">
        <v>40</v>
      </c>
      <c r="M112" s="11">
        <v>1</v>
      </c>
      <c r="N112" s="9" t="s">
        <v>824</v>
      </c>
      <c r="O112" s="16" t="str">
        <f t="shared" si="7"/>
        <v>A</v>
      </c>
      <c r="P112" s="4" t="s">
        <v>818</v>
      </c>
      <c r="Q112" s="9">
        <f>VLOOKUP($P112,[1]税率!$H:$K,3,0)</f>
        <v>0.06</v>
      </c>
      <c r="R112" s="4" t="str">
        <f>VLOOKUP($P112,[1]税率!$H:$K,4,0)</f>
        <v>增值电信服务</v>
      </c>
      <c r="S112" s="4" t="s">
        <v>370</v>
      </c>
      <c r="T112" s="5">
        <f>VLOOKUP(S112,[1]税率!A:B,2,0)</f>
        <v>0</v>
      </c>
      <c r="U112" s="4" t="str">
        <f>VLOOKUP(S112,[1]税率!A:C,3,0)</f>
        <v>FW</v>
      </c>
      <c r="V112" s="16" t="s">
        <v>788</v>
      </c>
      <c r="W112" s="4" t="s">
        <v>789</v>
      </c>
      <c r="X112" s="4" t="s">
        <v>54</v>
      </c>
      <c r="Y112" s="4" t="s">
        <v>54</v>
      </c>
      <c r="Z112" s="4" t="s">
        <v>54</v>
      </c>
      <c r="AA112" s="4" t="s">
        <v>54</v>
      </c>
      <c r="AB112" s="9"/>
      <c r="AC112" s="9"/>
      <c r="AF112" s="86"/>
      <c r="AI112" s="5"/>
      <c r="AJ112" s="4" t="s">
        <v>230</v>
      </c>
      <c r="AK112" s="4" t="s">
        <v>231</v>
      </c>
      <c r="AL112" s="4" t="s">
        <v>407</v>
      </c>
      <c r="AN112" s="4" t="s">
        <v>253</v>
      </c>
      <c r="AP112" s="9" t="s">
        <v>42</v>
      </c>
      <c r="AQ112" s="4" t="s">
        <v>324</v>
      </c>
      <c r="AU112" s="43">
        <f>VLOOKUP(J112,[1]zmm081!$A$1:$D$1801,3,FALSE)</f>
        <v>2211020000</v>
      </c>
      <c r="AV112" s="43" t="str">
        <f>VLOOKUP(J112,[1]zmm081!$A$1:$D$1801,4,FALSE)</f>
        <v>应付职工薪酬-职工福利</v>
      </c>
      <c r="AZ112" s="101">
        <f t="shared" si="6"/>
        <v>0</v>
      </c>
    </row>
    <row r="113" spans="1:52" ht="13.05" customHeight="1" x14ac:dyDescent="0.3">
      <c r="A113" s="16" t="s">
        <v>13</v>
      </c>
      <c r="B113" s="42" t="s">
        <v>15</v>
      </c>
      <c r="C113" s="4" t="s">
        <v>419</v>
      </c>
      <c r="D113" s="86" t="s">
        <v>101</v>
      </c>
      <c r="E113" s="16" t="s">
        <v>22</v>
      </c>
      <c r="F113" s="86" t="str">
        <f>VLOOKUP(E113,[1]产品服务编号编码规则!$K:$O,4,0)</f>
        <v>05</v>
      </c>
      <c r="G113" s="4" t="s">
        <v>166</v>
      </c>
      <c r="H113" s="98">
        <f>VLOOKUP(G113,[1]产品服务编号编码规则!M:O,3,0)</f>
        <v>3</v>
      </c>
      <c r="I113" s="86" t="s">
        <v>32</v>
      </c>
      <c r="J113" s="42" t="str">
        <f t="shared" si="5"/>
        <v>DDA05301</v>
      </c>
      <c r="K113" s="46" t="s">
        <v>826</v>
      </c>
      <c r="L113" s="92" t="s">
        <v>40</v>
      </c>
      <c r="M113" s="11">
        <v>1</v>
      </c>
      <c r="N113" s="9" t="s">
        <v>827</v>
      </c>
      <c r="O113" s="16" t="str">
        <f t="shared" si="7"/>
        <v>A</v>
      </c>
      <c r="P113" s="4" t="s">
        <v>828</v>
      </c>
      <c r="Q113" s="9">
        <f>VLOOKUP($P113,[1]税率!$H:$K,3,0)</f>
        <v>0.09</v>
      </c>
      <c r="R113" s="4" t="str">
        <f>VLOOKUP($P113,[1]税率!$H:$K,4,0)</f>
        <v>建筑安装服务（进）</v>
      </c>
      <c r="S113" s="4" t="s">
        <v>328</v>
      </c>
      <c r="T113" s="5">
        <f>VLOOKUP(S113,[1]税率!A:B,2,0)</f>
        <v>5.0000000000000001E-4</v>
      </c>
      <c r="U113" s="4" t="str">
        <f>VLOOKUP(S113,[1]税率!A:C,3,0)</f>
        <v>JG</v>
      </c>
      <c r="V113" s="4" t="s">
        <v>830</v>
      </c>
      <c r="W113" s="4" t="s">
        <v>831</v>
      </c>
      <c r="X113" s="4" t="s">
        <v>54</v>
      </c>
      <c r="Y113" s="4" t="s">
        <v>54</v>
      </c>
      <c r="Z113" s="4" t="s">
        <v>54</v>
      </c>
      <c r="AA113" s="4" t="s">
        <v>54</v>
      </c>
      <c r="AB113" s="4" t="s">
        <v>66</v>
      </c>
      <c r="AF113" s="4"/>
      <c r="AJ113" s="4" t="s">
        <v>426</v>
      </c>
      <c r="AK113" s="4" t="s">
        <v>231</v>
      </c>
      <c r="AL113" s="4" t="s">
        <v>407</v>
      </c>
      <c r="AN113" s="4" t="s">
        <v>430</v>
      </c>
      <c r="AP113" s="4" t="s">
        <v>42</v>
      </c>
      <c r="AQ113" s="4" t="s">
        <v>360</v>
      </c>
      <c r="AU113" s="43">
        <f>VLOOKUP(J113,[1]zmm081!$A$1:$D$1801,3,FALSE)</f>
        <v>5101021000</v>
      </c>
      <c r="AV113" s="43" t="str">
        <f>VLOOKUP(J113,[1]zmm081!$A$1:$D$1801,4,FALSE)</f>
        <v>费用-房屋修缮费</v>
      </c>
      <c r="AZ113" s="43">
        <f t="shared" si="6"/>
        <v>0</v>
      </c>
    </row>
    <row r="114" spans="1:52" ht="13.05" customHeight="1" x14ac:dyDescent="0.3">
      <c r="A114" s="4" t="s">
        <v>13</v>
      </c>
      <c r="B114" s="16" t="s">
        <v>15</v>
      </c>
      <c r="C114" s="4" t="s">
        <v>419</v>
      </c>
      <c r="D114" s="86" t="s">
        <v>101</v>
      </c>
      <c r="E114" s="4" t="s">
        <v>22</v>
      </c>
      <c r="F114" s="86" t="str">
        <f>VLOOKUP(E114,[1]产品服务编号编码规则!$K:$O,4,0)</f>
        <v>05</v>
      </c>
      <c r="G114" s="16" t="s">
        <v>166</v>
      </c>
      <c r="H114" s="98">
        <f>VLOOKUP(G114,[1]产品服务编号编码规则!M:O,3,0)</f>
        <v>3</v>
      </c>
      <c r="I114" s="86" t="s">
        <v>125</v>
      </c>
      <c r="J114" s="42" t="str">
        <f t="shared" si="5"/>
        <v>DDA05302</v>
      </c>
      <c r="K114" s="4" t="s">
        <v>833</v>
      </c>
      <c r="L114" s="11" t="s">
        <v>40</v>
      </c>
      <c r="M114" s="11">
        <v>1</v>
      </c>
      <c r="N114" s="4" t="s">
        <v>834</v>
      </c>
      <c r="O114" s="16" t="str">
        <f t="shared" si="7"/>
        <v>A</v>
      </c>
      <c r="P114" s="4" t="s">
        <v>828</v>
      </c>
      <c r="Q114" s="9">
        <f>VLOOKUP($P114,[1]税率!$H:$K,3,0)</f>
        <v>0.09</v>
      </c>
      <c r="R114" s="4" t="str">
        <f>VLOOKUP($P114,[1]税率!$H:$K,4,0)</f>
        <v>建筑安装服务（进）</v>
      </c>
      <c r="S114" s="16" t="s">
        <v>328</v>
      </c>
      <c r="T114" s="16">
        <f>VLOOKUP(S114,[1]税率!A:B,2,0)</f>
        <v>5.0000000000000001E-4</v>
      </c>
      <c r="U114" s="4" t="str">
        <f>VLOOKUP(S114,[1]税率!A:C,3,0)</f>
        <v>JG</v>
      </c>
      <c r="V114" s="16" t="s">
        <v>830</v>
      </c>
      <c r="W114" s="4" t="s">
        <v>831</v>
      </c>
      <c r="X114" s="4" t="s">
        <v>54</v>
      </c>
      <c r="Y114" s="4" t="s">
        <v>54</v>
      </c>
      <c r="Z114" s="4" t="s">
        <v>54</v>
      </c>
      <c r="AA114" s="4" t="s">
        <v>54</v>
      </c>
      <c r="AB114" s="9" t="s">
        <v>66</v>
      </c>
      <c r="AC114" s="9"/>
      <c r="AF114" s="86"/>
      <c r="AI114" s="5"/>
      <c r="AJ114" s="4" t="s">
        <v>232</v>
      </c>
      <c r="AK114" s="4" t="s">
        <v>231</v>
      </c>
      <c r="AL114" s="4" t="s">
        <v>407</v>
      </c>
      <c r="AN114" s="4" t="s">
        <v>232</v>
      </c>
      <c r="AP114" s="9" t="s">
        <v>42</v>
      </c>
      <c r="AQ114" s="4" t="s">
        <v>360</v>
      </c>
      <c r="AR114" s="4" t="s">
        <v>532</v>
      </c>
      <c r="AU114" s="43">
        <f>VLOOKUP(J114,[1]zmm081!$A$1:$D$1801,3,FALSE)</f>
        <v>5101021000</v>
      </c>
      <c r="AV114" s="43" t="str">
        <f>VLOOKUP(J114,[1]zmm081!$A$1:$D$1801,4,FALSE)</f>
        <v>费用-房屋修缮费</v>
      </c>
      <c r="AZ114" s="101">
        <f t="shared" si="6"/>
        <v>0</v>
      </c>
    </row>
    <row r="115" spans="1:52" ht="13.05" customHeight="1" x14ac:dyDescent="0.3">
      <c r="A115" s="16" t="s">
        <v>13</v>
      </c>
      <c r="B115" s="42" t="s">
        <v>15</v>
      </c>
      <c r="C115" s="4" t="s">
        <v>419</v>
      </c>
      <c r="D115" s="86" t="s">
        <v>101</v>
      </c>
      <c r="E115" s="16" t="s">
        <v>22</v>
      </c>
      <c r="F115" s="86" t="str">
        <f>VLOOKUP(E115,[1]产品服务编号编码规则!$K:$O,4,0)</f>
        <v>05</v>
      </c>
      <c r="G115" s="4" t="s">
        <v>167</v>
      </c>
      <c r="H115" s="98">
        <f>VLOOKUP(G115,[1]产品服务编号编码规则!M:O,3,0)</f>
        <v>4</v>
      </c>
      <c r="I115" s="86" t="s">
        <v>32</v>
      </c>
      <c r="J115" s="42" t="str">
        <f t="shared" si="5"/>
        <v>DDA05401</v>
      </c>
      <c r="K115" s="46" t="s">
        <v>836</v>
      </c>
      <c r="L115" s="92" t="s">
        <v>40</v>
      </c>
      <c r="M115" s="11">
        <v>1</v>
      </c>
      <c r="N115" s="9" t="s">
        <v>837</v>
      </c>
      <c r="O115" s="16" t="str">
        <f t="shared" si="7"/>
        <v>A</v>
      </c>
      <c r="P115" s="4" t="s">
        <v>838</v>
      </c>
      <c r="Q115" s="9">
        <f>VLOOKUP($P115,[1]税率!$H:$K,3,0)</f>
        <v>0.09</v>
      </c>
      <c r="R115" s="4" t="str">
        <f>VLOOKUP($P115,[1]税率!$H:$K,4,0)</f>
        <v>其他（进）</v>
      </c>
      <c r="S115" s="4" t="s">
        <v>370</v>
      </c>
      <c r="T115" s="5">
        <f>VLOOKUP(S115,[1]税率!A:B,2,0)</f>
        <v>0</v>
      </c>
      <c r="U115" s="4" t="str">
        <f>VLOOKUP(S115,[1]税率!A:C,3,0)</f>
        <v>FW</v>
      </c>
      <c r="V115" s="16" t="s">
        <v>830</v>
      </c>
      <c r="W115" s="4" t="s">
        <v>831</v>
      </c>
      <c r="X115" s="4" t="s">
        <v>54</v>
      </c>
      <c r="Y115" s="4" t="s">
        <v>54</v>
      </c>
      <c r="Z115" s="4" t="s">
        <v>54</v>
      </c>
      <c r="AA115" s="4" t="s">
        <v>54</v>
      </c>
      <c r="AB115" s="9" t="s">
        <v>66</v>
      </c>
      <c r="AC115" s="9"/>
      <c r="AF115" s="86"/>
      <c r="AI115" s="5"/>
      <c r="AJ115" s="4" t="s">
        <v>426</v>
      </c>
      <c r="AK115" s="4" t="s">
        <v>231</v>
      </c>
      <c r="AL115" s="4" t="s">
        <v>407</v>
      </c>
      <c r="AN115" s="4" t="s">
        <v>253</v>
      </c>
      <c r="AP115" s="9" t="s">
        <v>42</v>
      </c>
      <c r="AQ115" s="4" t="s">
        <v>360</v>
      </c>
      <c r="AU115" s="43">
        <f>VLOOKUP(J115,[1]zmm081!$A$1:$D$1801,3,FALSE)</f>
        <v>5101021000</v>
      </c>
      <c r="AV115" s="43" t="str">
        <f>VLOOKUP(J115,[1]zmm081!$A$1:$D$1801,4,FALSE)</f>
        <v>费用-房屋修缮费</v>
      </c>
      <c r="AZ115" s="101">
        <f t="shared" si="6"/>
        <v>0</v>
      </c>
    </row>
    <row r="116" spans="1:52" ht="13.05" customHeight="1" x14ac:dyDescent="0.3">
      <c r="A116" s="16" t="s">
        <v>13</v>
      </c>
      <c r="B116" s="42" t="s">
        <v>15</v>
      </c>
      <c r="C116" s="4" t="s">
        <v>419</v>
      </c>
      <c r="D116" s="86" t="s">
        <v>101</v>
      </c>
      <c r="E116" s="16" t="s">
        <v>22</v>
      </c>
      <c r="F116" s="86" t="str">
        <f>VLOOKUP(E116,[1]产品服务编号编码规则!$K:$O,4,0)</f>
        <v>05</v>
      </c>
      <c r="G116" s="4" t="s">
        <v>168</v>
      </c>
      <c r="H116" s="98">
        <f>VLOOKUP(G116,[1]产品服务编号编码规则!M:O,3,0)</f>
        <v>5</v>
      </c>
      <c r="I116" s="86" t="s">
        <v>32</v>
      </c>
      <c r="J116" s="42" t="str">
        <f t="shared" si="5"/>
        <v>DDA05501</v>
      </c>
      <c r="K116" s="46" t="s">
        <v>840</v>
      </c>
      <c r="L116" s="92" t="s">
        <v>40</v>
      </c>
      <c r="M116" s="11">
        <v>1</v>
      </c>
      <c r="N116" s="9" t="s">
        <v>841</v>
      </c>
      <c r="O116" s="16" t="str">
        <f t="shared" si="7"/>
        <v>A</v>
      </c>
      <c r="P116" s="4" t="s">
        <v>828</v>
      </c>
      <c r="Q116" s="9">
        <f>VLOOKUP($P116,[1]税率!$H:$K,3,0)</f>
        <v>0.09</v>
      </c>
      <c r="R116" s="4" t="str">
        <f>VLOOKUP($P116,[1]税率!$H:$K,4,0)</f>
        <v>建筑安装服务（进）</v>
      </c>
      <c r="S116" s="16" t="s">
        <v>842</v>
      </c>
      <c r="T116" s="5">
        <f>VLOOKUP(S116,[1]税率!A:B,2,0)</f>
        <v>2.9999999999999997E-4</v>
      </c>
      <c r="U116" s="4" t="str">
        <f>VLOOKUP(S116,[1]税率!A:C,3,0)</f>
        <v>CB</v>
      </c>
      <c r="V116" s="16" t="s">
        <v>844</v>
      </c>
      <c r="W116" s="4" t="s">
        <v>845</v>
      </c>
      <c r="X116" s="4" t="s">
        <v>54</v>
      </c>
      <c r="Y116" s="4" t="s">
        <v>54</v>
      </c>
      <c r="Z116" s="4" t="s">
        <v>54</v>
      </c>
      <c r="AA116" s="4" t="s">
        <v>54</v>
      </c>
      <c r="AB116" s="9" t="s">
        <v>66</v>
      </c>
      <c r="AC116" s="9"/>
      <c r="AF116" s="86"/>
      <c r="AI116" s="5"/>
      <c r="AJ116" s="4" t="s">
        <v>323</v>
      </c>
      <c r="AK116" s="4" t="s">
        <v>231</v>
      </c>
      <c r="AL116" s="4" t="s">
        <v>407</v>
      </c>
      <c r="AN116" s="4" t="s">
        <v>253</v>
      </c>
      <c r="AP116" s="4" t="s">
        <v>42</v>
      </c>
      <c r="AQ116" s="4" t="s">
        <v>360</v>
      </c>
      <c r="AU116" s="43">
        <f>VLOOKUP(J116,[1]zmm081!$A$1:$D$1801,3,FALSE)</f>
        <v>5101059000</v>
      </c>
      <c r="AV116" s="43" t="str">
        <f>VLOOKUP(J116,[1]zmm081!$A$1:$D$1801,4,FALSE)</f>
        <v>费用-保洁绿化费</v>
      </c>
      <c r="AZ116" s="101">
        <f t="shared" si="6"/>
        <v>0</v>
      </c>
    </row>
    <row r="117" spans="1:52" ht="13.05" customHeight="1" x14ac:dyDescent="0.3">
      <c r="A117" s="16" t="s">
        <v>13</v>
      </c>
      <c r="B117" s="42" t="s">
        <v>15</v>
      </c>
      <c r="C117" s="4" t="s">
        <v>419</v>
      </c>
      <c r="D117" s="86" t="s">
        <v>101</v>
      </c>
      <c r="E117" s="4" t="s">
        <v>170</v>
      </c>
      <c r="F117" s="86" t="str">
        <f>VLOOKUP(E117,[1]产品服务编号编码规则!$K:$O,4,0)</f>
        <v>06</v>
      </c>
      <c r="G117" s="4" t="s">
        <v>173</v>
      </c>
      <c r="H117" s="98">
        <f>VLOOKUP(G117,[1]产品服务编号编码规则!M:O,3,0)</f>
        <v>3</v>
      </c>
      <c r="I117" s="86" t="s">
        <v>32</v>
      </c>
      <c r="J117" s="42" t="str">
        <f t="shared" si="5"/>
        <v>DDA06301</v>
      </c>
      <c r="K117" s="46" t="s">
        <v>847</v>
      </c>
      <c r="L117" s="92" t="s">
        <v>40</v>
      </c>
      <c r="M117" s="11">
        <v>1</v>
      </c>
      <c r="N117" s="9" t="s">
        <v>848</v>
      </c>
      <c r="O117" s="16" t="str">
        <f t="shared" si="7"/>
        <v>A</v>
      </c>
      <c r="P117" s="4" t="s">
        <v>849</v>
      </c>
      <c r="Q117" s="9">
        <f>VLOOKUP($P117,[1]税率!$H:$K,3,0)</f>
        <v>0.06</v>
      </c>
      <c r="R117" s="4" t="str">
        <f>VLOOKUP($P117,[1]税率!$H:$K,4,0)</f>
        <v>金融保险服务</v>
      </c>
      <c r="S117" s="4" t="s">
        <v>851</v>
      </c>
      <c r="T117" s="5">
        <f>VLOOKUP(S117,[1]税率!A:B,2,0)</f>
        <v>1E-3</v>
      </c>
      <c r="U117" s="4" t="str">
        <f>VLOOKUP(S117,[1]税率!A:C,3,0)</f>
        <v>BX</v>
      </c>
      <c r="V117" s="16" t="s">
        <v>853</v>
      </c>
      <c r="W117" s="4" t="s">
        <v>854</v>
      </c>
      <c r="X117" s="4" t="s">
        <v>54</v>
      </c>
      <c r="Y117" s="4" t="s">
        <v>54</v>
      </c>
      <c r="Z117" s="4" t="s">
        <v>54</v>
      </c>
      <c r="AA117" s="4" t="s">
        <v>54</v>
      </c>
      <c r="AB117" s="9"/>
      <c r="AC117" s="9"/>
      <c r="AF117" s="86"/>
      <c r="AI117" s="5"/>
      <c r="AJ117" s="4" t="s">
        <v>230</v>
      </c>
      <c r="AK117" s="4" t="s">
        <v>231</v>
      </c>
      <c r="AL117" s="4" t="s">
        <v>407</v>
      </c>
      <c r="AN117" s="4" t="s">
        <v>233</v>
      </c>
      <c r="AP117" s="4" t="s">
        <v>42</v>
      </c>
      <c r="AQ117" s="4" t="s">
        <v>324</v>
      </c>
      <c r="AU117" s="43">
        <f>VLOOKUP(J117,[1]zmm081!$A$1:$D$1801,3,FALSE)</f>
        <v>5101052000</v>
      </c>
      <c r="AV117" s="43" t="str">
        <f>VLOOKUP(J117,[1]zmm081!$A$1:$D$1801,4,FALSE)</f>
        <v>费用-保险费</v>
      </c>
      <c r="AZ117" s="101">
        <f t="shared" si="6"/>
        <v>0</v>
      </c>
    </row>
    <row r="118" spans="1:52" ht="13.05" customHeight="1" x14ac:dyDescent="0.3">
      <c r="A118" s="16" t="s">
        <v>13</v>
      </c>
      <c r="B118" s="42" t="s">
        <v>15</v>
      </c>
      <c r="C118" s="4" t="s">
        <v>419</v>
      </c>
      <c r="D118" s="86" t="s">
        <v>101</v>
      </c>
      <c r="E118" s="4" t="s">
        <v>170</v>
      </c>
      <c r="F118" s="86" t="str">
        <f>VLOOKUP(E118,[1]产品服务编号编码规则!$K:$O,4,0)</f>
        <v>06</v>
      </c>
      <c r="G118" s="4" t="s">
        <v>173</v>
      </c>
      <c r="H118" s="98">
        <f>VLOOKUP(G118,[1]产品服务编号编码规则!M:O,3,0)</f>
        <v>3</v>
      </c>
      <c r="I118" s="86" t="s">
        <v>125</v>
      </c>
      <c r="J118" s="42" t="str">
        <f t="shared" si="5"/>
        <v>DDA06302</v>
      </c>
      <c r="K118" s="46" t="s">
        <v>856</v>
      </c>
      <c r="L118" s="92" t="s">
        <v>40</v>
      </c>
      <c r="M118" s="11">
        <v>1</v>
      </c>
      <c r="N118" s="9" t="s">
        <v>857</v>
      </c>
      <c r="O118" s="16" t="str">
        <f t="shared" si="7"/>
        <v>A</v>
      </c>
      <c r="P118" s="4" t="s">
        <v>849</v>
      </c>
      <c r="Q118" s="9">
        <f>VLOOKUP($P118,[1]税率!$H:$K,3,0)</f>
        <v>0.06</v>
      </c>
      <c r="R118" s="4" t="str">
        <f>VLOOKUP($P118,[1]税率!$H:$K,4,0)</f>
        <v>金融保险服务</v>
      </c>
      <c r="S118" s="4" t="s">
        <v>851</v>
      </c>
      <c r="T118" s="5">
        <f>VLOOKUP(S118,[1]税率!A:B,2,0)</f>
        <v>1E-3</v>
      </c>
      <c r="U118" s="4" t="str">
        <f>VLOOKUP(S118,[1]税率!A:C,3,0)</f>
        <v>BX</v>
      </c>
      <c r="V118" s="16" t="s">
        <v>853</v>
      </c>
      <c r="W118" s="4" t="s">
        <v>854</v>
      </c>
      <c r="X118" s="4" t="s">
        <v>54</v>
      </c>
      <c r="Y118" s="4" t="s">
        <v>54</v>
      </c>
      <c r="Z118" s="4" t="s">
        <v>54</v>
      </c>
      <c r="AA118" s="4" t="s">
        <v>54</v>
      </c>
      <c r="AF118" s="4"/>
      <c r="AJ118" s="4" t="s">
        <v>230</v>
      </c>
      <c r="AK118" s="4" t="s">
        <v>231</v>
      </c>
      <c r="AL118" s="4" t="s">
        <v>407</v>
      </c>
      <c r="AN118" s="4" t="s">
        <v>233</v>
      </c>
      <c r="AO118" s="16"/>
      <c r="AP118" s="4" t="s">
        <v>42</v>
      </c>
      <c r="AQ118" s="4" t="s">
        <v>531</v>
      </c>
      <c r="AU118" s="43">
        <f>VLOOKUP(J118,[1]zmm081!$A$1:$D$1801,3,FALSE)</f>
        <v>5101052000</v>
      </c>
      <c r="AV118" s="43" t="str">
        <f>VLOOKUP(J118,[1]zmm081!$A$1:$D$1801,4,FALSE)</f>
        <v>费用-保险费</v>
      </c>
      <c r="AZ118" s="101">
        <f t="shared" si="6"/>
        <v>0</v>
      </c>
    </row>
    <row r="119" spans="1:52" ht="13.05" customHeight="1" x14ac:dyDescent="0.3">
      <c r="A119" s="16" t="s">
        <v>13</v>
      </c>
      <c r="B119" s="42" t="s">
        <v>15</v>
      </c>
      <c r="C119" s="4" t="s">
        <v>419</v>
      </c>
      <c r="D119" s="86" t="s">
        <v>101</v>
      </c>
      <c r="E119" s="4" t="s">
        <v>170</v>
      </c>
      <c r="F119" s="86" t="str">
        <f>VLOOKUP(E119,[1]产品服务编号编码规则!$K:$O,4,0)</f>
        <v>06</v>
      </c>
      <c r="G119" s="4" t="s">
        <v>173</v>
      </c>
      <c r="H119" s="98">
        <f>VLOOKUP(G119,[1]产品服务编号编码规则!M:O,3,0)</f>
        <v>3</v>
      </c>
      <c r="I119" s="86" t="s">
        <v>152</v>
      </c>
      <c r="J119" s="42" t="str">
        <f t="shared" si="5"/>
        <v>DDA06303</v>
      </c>
      <c r="K119" s="16" t="s">
        <v>859</v>
      </c>
      <c r="L119" s="11" t="s">
        <v>40</v>
      </c>
      <c r="M119" s="11">
        <v>1</v>
      </c>
      <c r="N119" s="9" t="s">
        <v>860</v>
      </c>
      <c r="O119" s="16" t="str">
        <f t="shared" si="7"/>
        <v>A</v>
      </c>
      <c r="P119" s="4" t="s">
        <v>849</v>
      </c>
      <c r="Q119" s="9">
        <f>VLOOKUP($P119,[1]税率!$H:$K,3,0)</f>
        <v>0.06</v>
      </c>
      <c r="R119" s="4" t="str">
        <f>VLOOKUP($P119,[1]税率!$H:$K,4,0)</f>
        <v>金融保险服务</v>
      </c>
      <c r="S119" s="4" t="s">
        <v>851</v>
      </c>
      <c r="T119" s="5">
        <f>VLOOKUP(S119,[1]税率!A:B,2,0)</f>
        <v>1E-3</v>
      </c>
      <c r="U119" s="4" t="str">
        <f>VLOOKUP(S119,[1]税率!A:C,3,0)</f>
        <v>BX</v>
      </c>
      <c r="V119" s="16" t="s">
        <v>853</v>
      </c>
      <c r="W119" s="4" t="s">
        <v>854</v>
      </c>
      <c r="X119" s="4" t="s">
        <v>54</v>
      </c>
      <c r="Y119" s="4" t="s">
        <v>54</v>
      </c>
      <c r="Z119" s="4" t="s">
        <v>54</v>
      </c>
      <c r="AA119" s="4" t="s">
        <v>54</v>
      </c>
      <c r="AB119" s="9"/>
      <c r="AC119" s="9"/>
      <c r="AF119" s="86"/>
      <c r="AI119" s="5"/>
      <c r="AJ119" s="31" t="s">
        <v>460</v>
      </c>
      <c r="AK119" s="4" t="s">
        <v>231</v>
      </c>
      <c r="AL119" s="4" t="s">
        <v>407</v>
      </c>
      <c r="AN119" s="4" t="s">
        <v>253</v>
      </c>
      <c r="AQ119" s="4" t="s">
        <v>360</v>
      </c>
      <c r="AU119" s="43">
        <f>VLOOKUP(J119,[1]zmm081!$A$1:$D$1801,3,FALSE)</f>
        <v>5101052000</v>
      </c>
      <c r="AV119" s="43" t="str">
        <f>VLOOKUP(J119,[1]zmm081!$A$1:$D$1801,4,FALSE)</f>
        <v>费用-保险费</v>
      </c>
      <c r="AZ119" s="101">
        <f t="shared" si="6"/>
        <v>0</v>
      </c>
    </row>
    <row r="120" spans="1:52" ht="13.05" customHeight="1" x14ac:dyDescent="0.3">
      <c r="A120" s="16" t="s">
        <v>13</v>
      </c>
      <c r="B120" s="42" t="s">
        <v>15</v>
      </c>
      <c r="C120" s="4" t="s">
        <v>419</v>
      </c>
      <c r="D120" s="86" t="s">
        <v>101</v>
      </c>
      <c r="E120" s="4" t="s">
        <v>170</v>
      </c>
      <c r="F120" s="86" t="str">
        <f>VLOOKUP(E120,[1]产品服务编号编码规则!$K:$O,4,0)</f>
        <v>06</v>
      </c>
      <c r="G120" s="4" t="s">
        <v>173</v>
      </c>
      <c r="H120" s="98">
        <f>VLOOKUP(G120,[1]产品服务编号编码规则!M:O,3,0)</f>
        <v>3</v>
      </c>
      <c r="I120" s="86" t="s">
        <v>161</v>
      </c>
      <c r="J120" s="42" t="str">
        <f t="shared" si="5"/>
        <v>DDA06304</v>
      </c>
      <c r="K120" s="16" t="s">
        <v>862</v>
      </c>
      <c r="L120" s="92" t="s">
        <v>40</v>
      </c>
      <c r="M120" s="11">
        <v>1</v>
      </c>
      <c r="N120" s="9" t="s">
        <v>863</v>
      </c>
      <c r="O120" s="16" t="str">
        <f t="shared" si="7"/>
        <v>A</v>
      </c>
      <c r="P120" s="4" t="s">
        <v>849</v>
      </c>
      <c r="Q120" s="9">
        <f>VLOOKUP($P120,[1]税率!$H:$K,3,0)</f>
        <v>0.06</v>
      </c>
      <c r="R120" s="4" t="str">
        <f>VLOOKUP($P120,[1]税率!$H:$K,4,0)</f>
        <v>金融保险服务</v>
      </c>
      <c r="S120" s="4" t="s">
        <v>370</v>
      </c>
      <c r="T120" s="5">
        <f>VLOOKUP(S120,[1]税率!A:B,2,0)</f>
        <v>0</v>
      </c>
      <c r="U120" s="4" t="str">
        <f>VLOOKUP(S120,[1]税率!A:C,3,0)</f>
        <v>FW</v>
      </c>
      <c r="V120" s="16" t="s">
        <v>458</v>
      </c>
      <c r="W120" s="4" t="s">
        <v>459</v>
      </c>
      <c r="X120" s="4" t="s">
        <v>54</v>
      </c>
      <c r="Y120" s="4" t="s">
        <v>54</v>
      </c>
      <c r="Z120" s="4" t="s">
        <v>54</v>
      </c>
      <c r="AA120" s="4" t="s">
        <v>54</v>
      </c>
      <c r="AB120" s="9"/>
      <c r="AC120" s="9"/>
      <c r="AF120" s="86" t="s">
        <v>73</v>
      </c>
      <c r="AI120" s="5"/>
      <c r="AJ120" s="31" t="s">
        <v>460</v>
      </c>
      <c r="AK120" s="4" t="s">
        <v>231</v>
      </c>
      <c r="AL120" s="4" t="s">
        <v>407</v>
      </c>
      <c r="AN120" s="4" t="s">
        <v>253</v>
      </c>
      <c r="AP120" s="4" t="s">
        <v>42</v>
      </c>
      <c r="AQ120" s="4" t="s">
        <v>360</v>
      </c>
      <c r="AU120" s="43">
        <f>VLOOKUP(J120,[1]zmm081!$A$1:$D$1801,3,FALSE)</f>
        <v>2211089900</v>
      </c>
      <c r="AV120" s="43" t="str">
        <f>VLOOKUP(J120,[1]zmm081!$A$1:$D$1801,4,FALSE)</f>
        <v>应付职工薪酬-非货币性福利-其他</v>
      </c>
      <c r="AZ120" s="101">
        <f t="shared" si="6"/>
        <v>0</v>
      </c>
    </row>
    <row r="121" spans="1:52" ht="13.05" customHeight="1" x14ac:dyDescent="0.3">
      <c r="A121" s="16" t="s">
        <v>13</v>
      </c>
      <c r="B121" s="42" t="s">
        <v>15</v>
      </c>
      <c r="C121" s="4" t="s">
        <v>419</v>
      </c>
      <c r="D121" s="86" t="s">
        <v>101</v>
      </c>
      <c r="E121" s="4" t="s">
        <v>170</v>
      </c>
      <c r="F121" s="86" t="str">
        <f>VLOOKUP(E121,[1]产品服务编号编码规则!$K:$O,4,0)</f>
        <v>06</v>
      </c>
      <c r="G121" s="4" t="s">
        <v>173</v>
      </c>
      <c r="H121" s="98">
        <f>VLOOKUP(G121,[1]产品服务编号编码规则!M:O,3,0)</f>
        <v>3</v>
      </c>
      <c r="I121" s="86" t="s">
        <v>26</v>
      </c>
      <c r="J121" s="42" t="str">
        <f t="shared" si="5"/>
        <v>DDA06305</v>
      </c>
      <c r="K121" s="16" t="s">
        <v>865</v>
      </c>
      <c r="L121" s="92" t="s">
        <v>40</v>
      </c>
      <c r="M121" s="11">
        <v>1</v>
      </c>
      <c r="N121" s="9" t="s">
        <v>866</v>
      </c>
      <c r="O121" s="16" t="str">
        <f t="shared" si="7"/>
        <v>A</v>
      </c>
      <c r="P121" s="4" t="s">
        <v>849</v>
      </c>
      <c r="Q121" s="9">
        <f>VLOOKUP($P121,[1]税率!$H:$K,3,0)</f>
        <v>0.06</v>
      </c>
      <c r="R121" s="4" t="str">
        <f>VLOOKUP($P121,[1]税率!$H:$K,4,0)</f>
        <v>金融保险服务</v>
      </c>
      <c r="S121" s="4" t="s">
        <v>370</v>
      </c>
      <c r="T121" s="5">
        <f>VLOOKUP(S121,[1]税率!A:B,2,0)</f>
        <v>0</v>
      </c>
      <c r="U121" s="4" t="str">
        <f>VLOOKUP(S121,[1]税率!A:C,3,0)</f>
        <v>FW</v>
      </c>
      <c r="V121" s="16" t="s">
        <v>458</v>
      </c>
      <c r="W121" s="4" t="s">
        <v>459</v>
      </c>
      <c r="X121" s="4" t="s">
        <v>54</v>
      </c>
      <c r="Y121" s="4" t="s">
        <v>54</v>
      </c>
      <c r="Z121" s="4" t="s">
        <v>54</v>
      </c>
      <c r="AA121" s="4" t="s">
        <v>54</v>
      </c>
      <c r="AB121" s="9"/>
      <c r="AC121" s="9"/>
      <c r="AF121" s="86" t="s">
        <v>73</v>
      </c>
      <c r="AI121" s="5"/>
      <c r="AJ121" s="4" t="s">
        <v>460</v>
      </c>
      <c r="AK121" s="4" t="s">
        <v>231</v>
      </c>
      <c r="AL121" s="4" t="s">
        <v>407</v>
      </c>
      <c r="AN121" s="4" t="s">
        <v>684</v>
      </c>
      <c r="AP121" s="9" t="s">
        <v>42</v>
      </c>
      <c r="AQ121" s="4" t="s">
        <v>360</v>
      </c>
      <c r="AU121" s="43">
        <f>VLOOKUP(J121,[1]zmm081!$A$1:$D$1801,3,FALSE)</f>
        <v>2211089900</v>
      </c>
      <c r="AV121" s="43" t="str">
        <f>VLOOKUP(J121,[1]zmm081!$A$1:$D$1801,4,FALSE)</f>
        <v>应付职工薪酬-非货币性福利-其他</v>
      </c>
      <c r="AZ121" s="101">
        <f t="shared" si="6"/>
        <v>0</v>
      </c>
    </row>
    <row r="122" spans="1:52" ht="13.05" customHeight="1" x14ac:dyDescent="0.3">
      <c r="A122" s="16" t="s">
        <v>13</v>
      </c>
      <c r="B122" s="42" t="s">
        <v>15</v>
      </c>
      <c r="C122" s="4" t="s">
        <v>419</v>
      </c>
      <c r="D122" s="86" t="s">
        <v>101</v>
      </c>
      <c r="E122" s="4" t="s">
        <v>176</v>
      </c>
      <c r="F122" s="86" t="str">
        <f>VLOOKUP(E122,[1]产品服务编号编码规则!$K:$O,4,0)</f>
        <v>07</v>
      </c>
      <c r="G122" s="4" t="s">
        <v>180</v>
      </c>
      <c r="H122" s="98">
        <f>VLOOKUP(G122,[1]产品服务编号编码规则!M:O,3,0)</f>
        <v>4</v>
      </c>
      <c r="I122" s="86" t="s">
        <v>32</v>
      </c>
      <c r="J122" s="42" t="str">
        <f t="shared" si="5"/>
        <v>DDA07401</v>
      </c>
      <c r="K122" s="46" t="s">
        <v>868</v>
      </c>
      <c r="L122" s="92" t="s">
        <v>40</v>
      </c>
      <c r="M122" s="11">
        <v>1</v>
      </c>
      <c r="N122" s="9" t="s">
        <v>869</v>
      </c>
      <c r="O122" s="16" t="str">
        <f t="shared" ref="O122:O153" si="8">D122</f>
        <v>A</v>
      </c>
      <c r="P122" s="4" t="s">
        <v>633</v>
      </c>
      <c r="Q122" s="9">
        <f>VLOOKUP($P122,[1]税率!$H:$K,3,0)</f>
        <v>0.06</v>
      </c>
      <c r="R122" s="4" t="str">
        <f>VLOOKUP($P122,[1]税率!$H:$K,4,0)</f>
        <v>其他</v>
      </c>
      <c r="S122" s="4" t="s">
        <v>335</v>
      </c>
      <c r="T122" s="5">
        <f>VLOOKUP(S122,[1]税率!A:B,2,0)</f>
        <v>2.9999999999999997E-4</v>
      </c>
      <c r="U122" s="4" t="str">
        <f>VLOOKUP(S122,[1]税率!A:C,3,0)</f>
        <v>JS</v>
      </c>
      <c r="V122" s="16" t="s">
        <v>545</v>
      </c>
      <c r="W122" s="4" t="s">
        <v>546</v>
      </c>
      <c r="X122" s="4" t="s">
        <v>54</v>
      </c>
      <c r="Y122" s="4" t="s">
        <v>54</v>
      </c>
      <c r="Z122" s="4" t="s">
        <v>54</v>
      </c>
      <c r="AA122" s="4" t="s">
        <v>54</v>
      </c>
      <c r="AB122" s="9"/>
      <c r="AC122" s="9"/>
      <c r="AF122" s="86"/>
      <c r="AI122" s="5"/>
      <c r="AJ122" s="111" t="s">
        <v>530</v>
      </c>
      <c r="AK122" s="4" t="s">
        <v>231</v>
      </c>
      <c r="AL122" s="4" t="s">
        <v>407</v>
      </c>
      <c r="AN122" s="4" t="s">
        <v>538</v>
      </c>
      <c r="AP122" s="9" t="s">
        <v>42</v>
      </c>
      <c r="AQ122" s="4" t="s">
        <v>531</v>
      </c>
      <c r="AU122" s="43">
        <f>VLOOKUP(J122,[1]zmm081!$A$1:$D$1801,3,FALSE)</f>
        <v>5101060000</v>
      </c>
      <c r="AV122" s="43" t="str">
        <f>VLOOKUP(J122,[1]zmm081!$A$1:$D$1801,4,FALSE)</f>
        <v>费用-环保排污费</v>
      </c>
      <c r="AZ122" s="101">
        <f t="shared" si="6"/>
        <v>0</v>
      </c>
    </row>
    <row r="123" spans="1:52" ht="13.05" customHeight="1" x14ac:dyDescent="0.3">
      <c r="A123" s="16" t="s">
        <v>13</v>
      </c>
      <c r="B123" s="42" t="s">
        <v>15</v>
      </c>
      <c r="C123" s="4" t="s">
        <v>419</v>
      </c>
      <c r="D123" s="86" t="s">
        <v>101</v>
      </c>
      <c r="E123" s="4" t="s">
        <v>176</v>
      </c>
      <c r="F123" s="86" t="str">
        <f>VLOOKUP(E123,[1]产品服务编号编码规则!$K:$O,4,0)</f>
        <v>07</v>
      </c>
      <c r="G123" s="4" t="s">
        <v>180</v>
      </c>
      <c r="H123" s="98">
        <f>VLOOKUP(G123,[1]产品服务编号编码规则!M:O,3,0)</f>
        <v>4</v>
      </c>
      <c r="I123" s="86" t="s">
        <v>125</v>
      </c>
      <c r="J123" s="42" t="str">
        <f t="shared" si="5"/>
        <v>DDA07402</v>
      </c>
      <c r="K123" s="4" t="s">
        <v>871</v>
      </c>
      <c r="L123" s="92" t="s">
        <v>40</v>
      </c>
      <c r="M123" s="11">
        <v>1</v>
      </c>
      <c r="N123" s="9" t="s">
        <v>872</v>
      </c>
      <c r="O123" s="16" t="str">
        <f t="shared" si="8"/>
        <v>A</v>
      </c>
      <c r="P123" s="4" t="s">
        <v>633</v>
      </c>
      <c r="Q123" s="9">
        <f>VLOOKUP($P123,[1]税率!$H:$K,3,0)</f>
        <v>0.06</v>
      </c>
      <c r="R123" s="4" t="str">
        <f>VLOOKUP($P123,[1]税率!$H:$K,4,0)</f>
        <v>其他</v>
      </c>
      <c r="S123" s="4" t="s">
        <v>335</v>
      </c>
      <c r="T123" s="5">
        <f>VLOOKUP(S123,[1]税率!A:B,2,0)</f>
        <v>2.9999999999999997E-4</v>
      </c>
      <c r="U123" s="4" t="str">
        <f>VLOOKUP(S123,[1]税率!A:C,3,0)</f>
        <v>JS</v>
      </c>
      <c r="V123" s="4" t="s">
        <v>873</v>
      </c>
      <c r="W123" s="4" t="s">
        <v>874</v>
      </c>
      <c r="X123" s="4" t="s">
        <v>54</v>
      </c>
      <c r="Y123" s="4" t="s">
        <v>54</v>
      </c>
      <c r="Z123" s="4" t="s">
        <v>54</v>
      </c>
      <c r="AA123" s="4" t="s">
        <v>54</v>
      </c>
      <c r="AF123" s="4"/>
      <c r="AJ123" s="111" t="s">
        <v>628</v>
      </c>
      <c r="AK123" s="4" t="s">
        <v>323</v>
      </c>
      <c r="AL123" s="4" t="s">
        <v>407</v>
      </c>
      <c r="AM123" s="4" t="s">
        <v>323</v>
      </c>
      <c r="AN123" s="4" t="s">
        <v>323</v>
      </c>
      <c r="AP123" s="4" t="s">
        <v>42</v>
      </c>
      <c r="AQ123" s="4" t="s">
        <v>531</v>
      </c>
      <c r="AR123" s="4" t="s">
        <v>875</v>
      </c>
      <c r="AU123" s="43">
        <f>VLOOKUP(J123,[1]zmm081!$A$1:$D$1801,3,FALSE)</f>
        <v>5101063000</v>
      </c>
      <c r="AV123" s="43" t="str">
        <f>VLOOKUP(J123,[1]zmm081!$A$1:$D$1801,4,FALSE)</f>
        <v>费用-检测费</v>
      </c>
      <c r="AZ123" s="43">
        <f t="shared" si="6"/>
        <v>0</v>
      </c>
    </row>
    <row r="124" spans="1:52" ht="13.05" customHeight="1" x14ac:dyDescent="0.3">
      <c r="A124" s="4" t="s">
        <v>13</v>
      </c>
      <c r="B124" s="16" t="s">
        <v>15</v>
      </c>
      <c r="C124" s="4" t="s">
        <v>419</v>
      </c>
      <c r="D124" s="86" t="s">
        <v>101</v>
      </c>
      <c r="E124" s="4" t="s">
        <v>176</v>
      </c>
      <c r="F124" s="86" t="str">
        <f>VLOOKUP(E124,[1]产品服务编号编码规则!$K:$O,4,0)</f>
        <v>07</v>
      </c>
      <c r="G124" s="16" t="s">
        <v>180</v>
      </c>
      <c r="H124" s="98">
        <f>VLOOKUP(G124,[1]产品服务编号编码规则!M:O,3,0)</f>
        <v>4</v>
      </c>
      <c r="I124" s="86" t="s">
        <v>152</v>
      </c>
      <c r="J124" s="42" t="str">
        <f t="shared" si="5"/>
        <v>DDA07403</v>
      </c>
      <c r="K124" s="4" t="s">
        <v>877</v>
      </c>
      <c r="L124" s="11" t="s">
        <v>40</v>
      </c>
      <c r="M124" s="11">
        <v>1</v>
      </c>
      <c r="N124" s="4" t="s">
        <v>878</v>
      </c>
      <c r="O124" s="16" t="str">
        <f t="shared" si="8"/>
        <v>A</v>
      </c>
      <c r="P124" s="4" t="s">
        <v>633</v>
      </c>
      <c r="Q124" s="9">
        <f>VLOOKUP($P124,[1]税率!$H:$K,3,0)</f>
        <v>0.06</v>
      </c>
      <c r="R124" s="4" t="str">
        <f>VLOOKUP($P124,[1]税率!$H:$K,4,0)</f>
        <v>其他</v>
      </c>
      <c r="S124" s="16" t="s">
        <v>335</v>
      </c>
      <c r="T124" s="16">
        <f>VLOOKUP(S124,[1]税率!A:B,2,0)</f>
        <v>2.9999999999999997E-4</v>
      </c>
      <c r="U124" s="4" t="str">
        <f>VLOOKUP(S124,[1]税率!A:C,3,0)</f>
        <v>JS</v>
      </c>
      <c r="V124" s="4" t="s">
        <v>873</v>
      </c>
      <c r="W124" s="4" t="s">
        <v>874</v>
      </c>
      <c r="X124" s="4" t="s">
        <v>54</v>
      </c>
      <c r="Y124" s="4" t="s">
        <v>54</v>
      </c>
      <c r="Z124" s="4" t="s">
        <v>54</v>
      </c>
      <c r="AA124" s="4" t="s">
        <v>54</v>
      </c>
      <c r="AF124" s="4"/>
      <c r="AJ124" s="111" t="s">
        <v>628</v>
      </c>
      <c r="AK124" s="4" t="s">
        <v>323</v>
      </c>
      <c r="AL124" s="4" t="s">
        <v>407</v>
      </c>
      <c r="AM124" s="4" t="s">
        <v>323</v>
      </c>
      <c r="AN124" s="4" t="s">
        <v>323</v>
      </c>
      <c r="AP124" s="4" t="s">
        <v>42</v>
      </c>
      <c r="AQ124" s="4" t="s">
        <v>531</v>
      </c>
      <c r="AR124" s="4" t="s">
        <v>875</v>
      </c>
      <c r="AU124" s="43">
        <f>VLOOKUP(J124,[1]zmm081!$A$1:$D$1801,3,FALSE)</f>
        <v>5101063000</v>
      </c>
      <c r="AV124" s="43" t="str">
        <f>VLOOKUP(J124,[1]zmm081!$A$1:$D$1801,4,FALSE)</f>
        <v>费用-检测费</v>
      </c>
      <c r="AZ124" s="43">
        <f t="shared" si="6"/>
        <v>0</v>
      </c>
    </row>
    <row r="125" spans="1:52" ht="13.05" customHeight="1" x14ac:dyDescent="0.3">
      <c r="A125" s="4" t="s">
        <v>13</v>
      </c>
      <c r="B125" s="16" t="s">
        <v>15</v>
      </c>
      <c r="C125" s="4" t="s">
        <v>419</v>
      </c>
      <c r="D125" s="86" t="s">
        <v>101</v>
      </c>
      <c r="E125" s="4" t="s">
        <v>176</v>
      </c>
      <c r="F125" s="86" t="str">
        <f>VLOOKUP(E125,[1]产品服务编号编码规则!$K:$O,4,0)</f>
        <v>07</v>
      </c>
      <c r="G125" s="16" t="s">
        <v>180</v>
      </c>
      <c r="H125" s="98">
        <f>VLOOKUP(G125,[1]产品服务编号编码规则!M:O,3,0)</f>
        <v>4</v>
      </c>
      <c r="I125" s="86" t="s">
        <v>161</v>
      </c>
      <c r="J125" s="42" t="str">
        <f t="shared" si="5"/>
        <v>DDA07404</v>
      </c>
      <c r="K125" s="4" t="s">
        <v>880</v>
      </c>
      <c r="L125" s="11" t="s">
        <v>40</v>
      </c>
      <c r="M125" s="11">
        <v>1</v>
      </c>
      <c r="N125" s="4" t="s">
        <v>881</v>
      </c>
      <c r="O125" s="16" t="str">
        <f t="shared" si="8"/>
        <v>A</v>
      </c>
      <c r="P125" s="4" t="s">
        <v>633</v>
      </c>
      <c r="Q125" s="9">
        <f>VLOOKUP($P125,[1]税率!$H:$K,3,0)</f>
        <v>0.06</v>
      </c>
      <c r="R125" s="4" t="str">
        <f>VLOOKUP($P125,[1]税率!$H:$K,4,0)</f>
        <v>其他</v>
      </c>
      <c r="S125" s="16" t="s">
        <v>328</v>
      </c>
      <c r="T125" s="5">
        <f>VLOOKUP(S125,[1]税率!A:B,2,0)</f>
        <v>5.0000000000000001E-4</v>
      </c>
      <c r="U125" s="4" t="str">
        <f>VLOOKUP(S125,[1]税率!A:C,3,0)</f>
        <v>JG</v>
      </c>
      <c r="V125" s="16">
        <v>5101063000</v>
      </c>
      <c r="W125" s="4" t="s">
        <v>874</v>
      </c>
      <c r="X125" s="4" t="s">
        <v>54</v>
      </c>
      <c r="Y125" s="4" t="s">
        <v>54</v>
      </c>
      <c r="Z125" s="4" t="s">
        <v>54</v>
      </c>
      <c r="AA125" s="4" t="s">
        <v>54</v>
      </c>
      <c r="AB125" s="9"/>
      <c r="AC125" s="9"/>
      <c r="AF125" s="86"/>
      <c r="AI125" s="5"/>
      <c r="AP125" s="9"/>
      <c r="AQ125" s="4" t="s">
        <v>324</v>
      </c>
      <c r="AU125" s="43">
        <f>VLOOKUP(J125,[1]zmm081!$A$1:$D$1801,3,FALSE)</f>
        <v>5101063000</v>
      </c>
      <c r="AV125" s="43" t="str">
        <f>VLOOKUP(J125,[1]zmm081!$A$1:$D$1801,4,FALSE)</f>
        <v>费用-检测费</v>
      </c>
      <c r="AZ125" s="101">
        <f t="shared" si="6"/>
        <v>0</v>
      </c>
    </row>
    <row r="126" spans="1:52" ht="13.05" customHeight="1" x14ac:dyDescent="0.3">
      <c r="A126" s="16" t="s">
        <v>13</v>
      </c>
      <c r="B126" s="42" t="s">
        <v>15</v>
      </c>
      <c r="C126" s="4" t="s">
        <v>419</v>
      </c>
      <c r="D126" s="86" t="s">
        <v>101</v>
      </c>
      <c r="E126" s="4" t="s">
        <v>182</v>
      </c>
      <c r="F126" s="86" t="str">
        <f>VLOOKUP(E126,[1]产品服务编号编码规则!$K:$O,4,0)</f>
        <v>08</v>
      </c>
      <c r="G126" s="4" t="s">
        <v>183</v>
      </c>
      <c r="H126" s="98">
        <f>VLOOKUP(G126,[1]产品服务编号编码规则!M:O,3,0)</f>
        <v>1</v>
      </c>
      <c r="I126" s="86" t="s">
        <v>32</v>
      </c>
      <c r="J126" s="42" t="str">
        <f t="shared" si="5"/>
        <v>DDA08101</v>
      </c>
      <c r="K126" s="46" t="s">
        <v>229</v>
      </c>
      <c r="L126" s="92" t="s">
        <v>40</v>
      </c>
      <c r="M126" s="11">
        <v>1</v>
      </c>
      <c r="N126" s="9" t="s">
        <v>882</v>
      </c>
      <c r="O126" s="16" t="str">
        <f t="shared" si="8"/>
        <v>A</v>
      </c>
      <c r="P126" s="4" t="s">
        <v>633</v>
      </c>
      <c r="Q126" s="9">
        <f>VLOOKUP($P126,[1]税率!$H:$K,3,0)</f>
        <v>0.06</v>
      </c>
      <c r="R126" s="4" t="str">
        <f>VLOOKUP($P126,[1]税率!$H:$K,4,0)</f>
        <v>其他</v>
      </c>
      <c r="S126" s="4" t="s">
        <v>335</v>
      </c>
      <c r="T126" s="5">
        <f>VLOOKUP(S126,[1]税率!A:B,2,0)</f>
        <v>2.9999999999999997E-4</v>
      </c>
      <c r="U126" s="4" t="str">
        <f>VLOOKUP(S126,[1]税率!A:C,3,0)</f>
        <v>JS</v>
      </c>
      <c r="V126" s="16" t="s">
        <v>234</v>
      </c>
      <c r="W126" s="4" t="s">
        <v>235</v>
      </c>
      <c r="X126" s="4" t="s">
        <v>54</v>
      </c>
      <c r="Y126" s="4" t="s">
        <v>54</v>
      </c>
      <c r="Z126" s="4" t="s">
        <v>54</v>
      </c>
      <c r="AA126" s="4" t="s">
        <v>54</v>
      </c>
      <c r="AB126" s="9"/>
      <c r="AC126" s="9"/>
      <c r="AF126" s="86"/>
      <c r="AI126" s="5"/>
      <c r="AJ126" s="4" t="s">
        <v>230</v>
      </c>
      <c r="AK126" s="4" t="s">
        <v>231</v>
      </c>
      <c r="AL126" s="4" t="s">
        <v>407</v>
      </c>
      <c r="AN126" s="4" t="s">
        <v>233</v>
      </c>
      <c r="AP126" s="9" t="s">
        <v>42</v>
      </c>
      <c r="AQ126" s="4" t="s">
        <v>324</v>
      </c>
      <c r="AU126" s="43">
        <f>VLOOKUP(J126,[1]zmm081!$A$1:$D$1801,3,FALSE)</f>
        <v>5101044000</v>
      </c>
      <c r="AV126" s="43" t="str">
        <f>VLOOKUP(J126,[1]zmm081!$A$1:$D$1801,4,FALSE)</f>
        <v>费用-信息化费用</v>
      </c>
      <c r="AZ126" s="101">
        <f t="shared" si="6"/>
        <v>0</v>
      </c>
    </row>
    <row r="127" spans="1:52" ht="13.05" customHeight="1" x14ac:dyDescent="0.3">
      <c r="A127" s="16" t="s">
        <v>13</v>
      </c>
      <c r="B127" s="42" t="s">
        <v>15</v>
      </c>
      <c r="C127" s="4" t="s">
        <v>419</v>
      </c>
      <c r="D127" s="86" t="s">
        <v>101</v>
      </c>
      <c r="E127" s="4" t="s">
        <v>182</v>
      </c>
      <c r="F127" s="86" t="str">
        <f>VLOOKUP(E127,[1]产品服务编号编码规则!$K:$O,4,0)</f>
        <v>08</v>
      </c>
      <c r="G127" s="4" t="s">
        <v>184</v>
      </c>
      <c r="H127" s="98">
        <f>VLOOKUP(G127,[1]产品服务编号编码规则!M:O,3,0)</f>
        <v>2</v>
      </c>
      <c r="I127" s="86" t="s">
        <v>32</v>
      </c>
      <c r="J127" s="42" t="str">
        <f t="shared" si="5"/>
        <v>DDA08201</v>
      </c>
      <c r="K127" s="46" t="s">
        <v>237</v>
      </c>
      <c r="L127" s="92" t="s">
        <v>40</v>
      </c>
      <c r="M127" s="11">
        <v>1</v>
      </c>
      <c r="N127" s="9" t="s">
        <v>883</v>
      </c>
      <c r="O127" s="16" t="str">
        <f t="shared" si="8"/>
        <v>A</v>
      </c>
      <c r="P127" s="4" t="s">
        <v>633</v>
      </c>
      <c r="Q127" s="9">
        <f>VLOOKUP($P127,[1]税率!$H:$K,3,0)</f>
        <v>0.06</v>
      </c>
      <c r="R127" s="4" t="str">
        <f>VLOOKUP($P127,[1]税率!$H:$K,4,0)</f>
        <v>其他</v>
      </c>
      <c r="S127" s="4" t="s">
        <v>370</v>
      </c>
      <c r="T127" s="5">
        <f>VLOOKUP(S127,[1]税率!A:B,2,0)</f>
        <v>0</v>
      </c>
      <c r="U127" s="4" t="str">
        <f>VLOOKUP(S127,[1]税率!A:C,3,0)</f>
        <v>FW</v>
      </c>
      <c r="V127" s="16" t="s">
        <v>234</v>
      </c>
      <c r="W127" s="4" t="s">
        <v>235</v>
      </c>
      <c r="X127" s="4" t="s">
        <v>54</v>
      </c>
      <c r="Y127" s="4" t="s">
        <v>54</v>
      </c>
      <c r="Z127" s="4" t="s">
        <v>54</v>
      </c>
      <c r="AA127" s="4" t="s">
        <v>54</v>
      </c>
      <c r="AB127" s="9"/>
      <c r="AC127" s="9"/>
      <c r="AF127" s="86"/>
      <c r="AI127" s="5"/>
      <c r="AJ127" s="4" t="s">
        <v>230</v>
      </c>
      <c r="AK127" s="4" t="s">
        <v>231</v>
      </c>
      <c r="AL127" s="4" t="s">
        <v>407</v>
      </c>
      <c r="AN127" s="4" t="s">
        <v>233</v>
      </c>
      <c r="AP127" s="9" t="s">
        <v>42</v>
      </c>
      <c r="AQ127" s="4" t="s">
        <v>324</v>
      </c>
      <c r="AU127" s="43">
        <f>VLOOKUP(J127,[1]zmm081!$A$1:$D$1801,3,FALSE)</f>
        <v>5101044000</v>
      </c>
      <c r="AV127" s="43" t="str">
        <f>VLOOKUP(J127,[1]zmm081!$A$1:$D$1801,4,FALSE)</f>
        <v>费用-信息化费用</v>
      </c>
      <c r="AZ127" s="101">
        <f t="shared" si="6"/>
        <v>0</v>
      </c>
    </row>
    <row r="128" spans="1:52" ht="13.05" customHeight="1" x14ac:dyDescent="0.3">
      <c r="A128" s="16" t="s">
        <v>13</v>
      </c>
      <c r="B128" s="42" t="s">
        <v>15</v>
      </c>
      <c r="C128" s="4" t="s">
        <v>419</v>
      </c>
      <c r="D128" s="86" t="s">
        <v>101</v>
      </c>
      <c r="E128" s="4" t="s">
        <v>182</v>
      </c>
      <c r="F128" s="86" t="str">
        <f>VLOOKUP(E128,[1]产品服务编号编码规则!$K:$O,4,0)</f>
        <v>08</v>
      </c>
      <c r="G128" s="4" t="s">
        <v>184</v>
      </c>
      <c r="H128" s="98">
        <f>VLOOKUP(G128,[1]产品服务编号编码规则!M:O,3,0)</f>
        <v>2</v>
      </c>
      <c r="I128" s="86" t="s">
        <v>125</v>
      </c>
      <c r="J128" s="42" t="str">
        <f t="shared" si="5"/>
        <v>DDA08202</v>
      </c>
      <c r="K128" s="46" t="s">
        <v>239</v>
      </c>
      <c r="L128" s="92" t="s">
        <v>40</v>
      </c>
      <c r="M128" s="11">
        <v>1</v>
      </c>
      <c r="N128" s="9" t="s">
        <v>884</v>
      </c>
      <c r="O128" s="16" t="str">
        <f t="shared" si="8"/>
        <v>A</v>
      </c>
      <c r="P128" s="4" t="s">
        <v>633</v>
      </c>
      <c r="Q128" s="9">
        <f>VLOOKUP($P128,[1]税率!$H:$K,3,0)</f>
        <v>0.06</v>
      </c>
      <c r="R128" s="4" t="str">
        <f>VLOOKUP($P128,[1]税率!$H:$K,4,0)</f>
        <v>其他</v>
      </c>
      <c r="S128" s="4" t="s">
        <v>370</v>
      </c>
      <c r="T128" s="5">
        <f>VLOOKUP(S128,[1]税率!A:B,2,0)</f>
        <v>0</v>
      </c>
      <c r="U128" s="4" t="str">
        <f>VLOOKUP(S128,[1]税率!A:C,3,0)</f>
        <v>FW</v>
      </c>
      <c r="V128" s="16" t="s">
        <v>234</v>
      </c>
      <c r="W128" s="4" t="s">
        <v>235</v>
      </c>
      <c r="X128" s="4" t="s">
        <v>54</v>
      </c>
      <c r="Y128" s="4" t="s">
        <v>54</v>
      </c>
      <c r="Z128" s="4" t="s">
        <v>54</v>
      </c>
      <c r="AA128" s="4" t="s">
        <v>54</v>
      </c>
      <c r="AB128" s="9"/>
      <c r="AC128" s="9"/>
      <c r="AF128" s="86"/>
      <c r="AI128" s="5"/>
      <c r="AJ128" s="4" t="s">
        <v>230</v>
      </c>
      <c r="AK128" s="4" t="s">
        <v>231</v>
      </c>
      <c r="AL128" s="4" t="s">
        <v>407</v>
      </c>
      <c r="AN128" s="4" t="s">
        <v>233</v>
      </c>
      <c r="AP128" s="9" t="s">
        <v>42</v>
      </c>
      <c r="AQ128" s="4" t="s">
        <v>324</v>
      </c>
      <c r="AU128" s="43">
        <f>VLOOKUP(J128,[1]zmm081!$A$1:$D$1801,3,FALSE)</f>
        <v>5101044000</v>
      </c>
      <c r="AV128" s="43" t="str">
        <f>VLOOKUP(J128,[1]zmm081!$A$1:$D$1801,4,FALSE)</f>
        <v>费用-信息化费用</v>
      </c>
      <c r="AZ128" s="101">
        <f t="shared" si="6"/>
        <v>0</v>
      </c>
    </row>
    <row r="129" spans="1:52" ht="13.05" customHeight="1" x14ac:dyDescent="0.3">
      <c r="A129" s="16" t="s">
        <v>13</v>
      </c>
      <c r="B129" s="42" t="s">
        <v>15</v>
      </c>
      <c r="C129" s="4" t="s">
        <v>419</v>
      </c>
      <c r="D129" s="86" t="s">
        <v>101</v>
      </c>
      <c r="E129" s="4" t="s">
        <v>182</v>
      </c>
      <c r="F129" s="86" t="str">
        <f>VLOOKUP(E129,[1]产品服务编号编码规则!$K:$O,4,0)</f>
        <v>08</v>
      </c>
      <c r="G129" s="4" t="s">
        <v>184</v>
      </c>
      <c r="H129" s="98">
        <f>VLOOKUP(G129,[1]产品服务编号编码规则!M:O,3,0)</f>
        <v>2</v>
      </c>
      <c r="I129" s="86" t="s">
        <v>152</v>
      </c>
      <c r="J129" s="42" t="str">
        <f t="shared" si="5"/>
        <v>DDA08203</v>
      </c>
      <c r="K129" s="46" t="s">
        <v>241</v>
      </c>
      <c r="L129" s="92" t="s">
        <v>40</v>
      </c>
      <c r="M129" s="11">
        <v>1</v>
      </c>
      <c r="N129" s="9" t="s">
        <v>885</v>
      </c>
      <c r="O129" s="16" t="str">
        <f t="shared" si="8"/>
        <v>A</v>
      </c>
      <c r="P129" s="4" t="s">
        <v>633</v>
      </c>
      <c r="Q129" s="9">
        <f>VLOOKUP($P129,[1]税率!$H:$K,3,0)</f>
        <v>0.06</v>
      </c>
      <c r="R129" s="4" t="str">
        <f>VLOOKUP($P129,[1]税率!$H:$K,4,0)</f>
        <v>其他</v>
      </c>
      <c r="S129" s="4" t="s">
        <v>370</v>
      </c>
      <c r="T129" s="5">
        <f>VLOOKUP(S129,[1]税率!A:B,2,0)</f>
        <v>0</v>
      </c>
      <c r="U129" s="4" t="str">
        <f>VLOOKUP(S129,[1]税率!A:C,3,0)</f>
        <v>FW</v>
      </c>
      <c r="V129" s="16" t="s">
        <v>234</v>
      </c>
      <c r="W129" s="4" t="s">
        <v>235</v>
      </c>
      <c r="X129" s="4" t="s">
        <v>54</v>
      </c>
      <c r="Y129" s="4" t="s">
        <v>54</v>
      </c>
      <c r="Z129" s="4" t="s">
        <v>54</v>
      </c>
      <c r="AA129" s="4" t="s">
        <v>54</v>
      </c>
      <c r="AB129" s="9"/>
      <c r="AC129" s="9"/>
      <c r="AF129" s="86"/>
      <c r="AI129" s="5"/>
      <c r="AJ129" s="4" t="s">
        <v>230</v>
      </c>
      <c r="AK129" s="4" t="s">
        <v>231</v>
      </c>
      <c r="AL129" s="4" t="s">
        <v>407</v>
      </c>
      <c r="AN129" s="4" t="s">
        <v>233</v>
      </c>
      <c r="AP129" s="9" t="s">
        <v>42</v>
      </c>
      <c r="AQ129" s="4" t="s">
        <v>324</v>
      </c>
      <c r="AU129" s="43">
        <f>VLOOKUP(J129,[1]zmm081!$A$1:$D$1801,3,FALSE)</f>
        <v>5101044000</v>
      </c>
      <c r="AV129" s="43" t="str">
        <f>VLOOKUP(J129,[1]zmm081!$A$1:$D$1801,4,FALSE)</f>
        <v>费用-信息化费用</v>
      </c>
      <c r="AZ129" s="101">
        <f t="shared" si="6"/>
        <v>0</v>
      </c>
    </row>
    <row r="130" spans="1:52" ht="13.05" customHeight="1" x14ac:dyDescent="0.3">
      <c r="A130" s="16" t="s">
        <v>13</v>
      </c>
      <c r="B130" s="42" t="s">
        <v>15</v>
      </c>
      <c r="C130" s="4" t="s">
        <v>419</v>
      </c>
      <c r="D130" s="86" t="s">
        <v>101</v>
      </c>
      <c r="E130" s="4" t="s">
        <v>182</v>
      </c>
      <c r="F130" s="86" t="str">
        <f>VLOOKUP(E130,[1]产品服务编号编码规则!$K:$O,4,0)</f>
        <v>08</v>
      </c>
      <c r="G130" s="4" t="s">
        <v>184</v>
      </c>
      <c r="H130" s="98">
        <f>VLOOKUP(G130,[1]产品服务编号编码规则!M:O,3,0)</f>
        <v>2</v>
      </c>
      <c r="I130" s="86" t="s">
        <v>161</v>
      </c>
      <c r="J130" s="42" t="str">
        <f t="shared" si="5"/>
        <v>DDA08204</v>
      </c>
      <c r="K130" s="46" t="s">
        <v>243</v>
      </c>
      <c r="L130" s="92" t="s">
        <v>40</v>
      </c>
      <c r="M130" s="11">
        <v>1</v>
      </c>
      <c r="N130" s="9" t="s">
        <v>886</v>
      </c>
      <c r="O130" s="16" t="str">
        <f t="shared" si="8"/>
        <v>A</v>
      </c>
      <c r="P130" s="4" t="s">
        <v>633</v>
      </c>
      <c r="Q130" s="9">
        <f>VLOOKUP($P130,[1]税率!$H:$K,3,0)</f>
        <v>0.06</v>
      </c>
      <c r="R130" s="4" t="str">
        <f>VLOOKUP($P130,[1]税率!$H:$K,4,0)</f>
        <v>其他</v>
      </c>
      <c r="S130" s="99" t="s">
        <v>335</v>
      </c>
      <c r="T130" s="5">
        <f>VLOOKUP(S130,[1]税率!A:B,2,0)</f>
        <v>2.9999999999999997E-4</v>
      </c>
      <c r="U130" s="4" t="str">
        <f>VLOOKUP(S130,[1]税率!A:C,3,0)</f>
        <v>JS</v>
      </c>
      <c r="V130" s="16" t="s">
        <v>234</v>
      </c>
      <c r="W130" s="4" t="s">
        <v>235</v>
      </c>
      <c r="X130" s="4" t="s">
        <v>54</v>
      </c>
      <c r="Y130" s="4" t="s">
        <v>54</v>
      </c>
      <c r="Z130" s="4" t="s">
        <v>54</v>
      </c>
      <c r="AA130" s="4" t="s">
        <v>54</v>
      </c>
      <c r="AB130" s="9"/>
      <c r="AC130" s="9"/>
      <c r="AF130" s="86"/>
      <c r="AI130" s="5"/>
      <c r="AJ130" s="4" t="s">
        <v>230</v>
      </c>
      <c r="AK130" s="4" t="s">
        <v>231</v>
      </c>
      <c r="AL130" s="4" t="s">
        <v>407</v>
      </c>
      <c r="AN130" s="4" t="s">
        <v>233</v>
      </c>
      <c r="AP130" s="9" t="s">
        <v>42</v>
      </c>
      <c r="AQ130" s="4" t="s">
        <v>324</v>
      </c>
      <c r="AT130" s="100" t="s">
        <v>396</v>
      </c>
      <c r="AU130" s="43">
        <f>VLOOKUP(J130,[1]zmm081!$A$1:$D$1801,3,FALSE)</f>
        <v>5101044000</v>
      </c>
      <c r="AV130" s="43" t="str">
        <f>VLOOKUP(J130,[1]zmm081!$A$1:$D$1801,4,FALSE)</f>
        <v>费用-信息化费用</v>
      </c>
      <c r="AZ130" s="101">
        <f t="shared" si="6"/>
        <v>0</v>
      </c>
    </row>
    <row r="131" spans="1:52" ht="13.05" customHeight="1" x14ac:dyDescent="0.3">
      <c r="A131" s="16" t="s">
        <v>13</v>
      </c>
      <c r="B131" s="42" t="s">
        <v>15</v>
      </c>
      <c r="C131" s="4" t="s">
        <v>419</v>
      </c>
      <c r="D131" s="86" t="s">
        <v>101</v>
      </c>
      <c r="E131" s="4" t="s">
        <v>182</v>
      </c>
      <c r="F131" s="86" t="str">
        <f>VLOOKUP(E131,[1]产品服务编号编码规则!$K:$O,4,0)</f>
        <v>08</v>
      </c>
      <c r="G131" s="4" t="s">
        <v>186</v>
      </c>
      <c r="H131" s="98">
        <f>VLOOKUP(G131,[1]产品服务编号编码规则!M:O,3,0)</f>
        <v>4</v>
      </c>
      <c r="I131" s="86" t="s">
        <v>32</v>
      </c>
      <c r="J131" s="42" t="str">
        <f t="shared" si="5"/>
        <v>DDA08401</v>
      </c>
      <c r="K131" s="46" t="s">
        <v>888</v>
      </c>
      <c r="L131" s="92" t="s">
        <v>40</v>
      </c>
      <c r="M131" s="11">
        <v>1</v>
      </c>
      <c r="N131" s="9" t="s">
        <v>889</v>
      </c>
      <c r="O131" s="16" t="str">
        <f t="shared" si="8"/>
        <v>A</v>
      </c>
      <c r="P131" s="4" t="s">
        <v>633</v>
      </c>
      <c r="Q131" s="9">
        <f>VLOOKUP($P131,[1]税率!$H:$K,3,0)</f>
        <v>0.06</v>
      </c>
      <c r="R131" s="4" t="str">
        <f>VLOOKUP($P131,[1]税率!$H:$K,4,0)</f>
        <v>其他</v>
      </c>
      <c r="S131" s="99" t="s">
        <v>335</v>
      </c>
      <c r="T131" s="5">
        <f>VLOOKUP(S131,[1]税率!A:B,2,0)</f>
        <v>2.9999999999999997E-4</v>
      </c>
      <c r="U131" s="4" t="str">
        <f>VLOOKUP(S131,[1]税率!A:C,3,0)</f>
        <v>JS</v>
      </c>
      <c r="V131" s="16" t="s">
        <v>234</v>
      </c>
      <c r="W131" s="4" t="s">
        <v>235</v>
      </c>
      <c r="X131" s="4" t="s">
        <v>54</v>
      </c>
      <c r="Y131" s="4" t="s">
        <v>54</v>
      </c>
      <c r="Z131" s="4" t="s">
        <v>54</v>
      </c>
      <c r="AA131" s="4" t="s">
        <v>54</v>
      </c>
      <c r="AB131" s="9"/>
      <c r="AC131" s="9"/>
      <c r="AF131" s="86"/>
      <c r="AI131" s="5"/>
      <c r="AJ131" s="4" t="s">
        <v>230</v>
      </c>
      <c r="AK131" s="4" t="s">
        <v>231</v>
      </c>
      <c r="AL131" s="4" t="s">
        <v>407</v>
      </c>
      <c r="AN131" s="4" t="s">
        <v>233</v>
      </c>
      <c r="AP131" s="9" t="s">
        <v>42</v>
      </c>
      <c r="AQ131" s="4" t="s">
        <v>324</v>
      </c>
      <c r="AT131" s="100" t="s">
        <v>396</v>
      </c>
      <c r="AU131" s="43">
        <f>VLOOKUP(J131,[1]zmm081!$A$1:$D$1801,3,FALSE)</f>
        <v>5101044000</v>
      </c>
      <c r="AV131" s="43" t="str">
        <f>VLOOKUP(J131,[1]zmm081!$A$1:$D$1801,4,FALSE)</f>
        <v>费用-信息化费用</v>
      </c>
      <c r="AZ131" s="101">
        <f t="shared" si="6"/>
        <v>0</v>
      </c>
    </row>
    <row r="132" spans="1:52" ht="13.05" customHeight="1" x14ac:dyDescent="0.3">
      <c r="A132" s="16" t="s">
        <v>13</v>
      </c>
      <c r="B132" s="42" t="s">
        <v>15</v>
      </c>
      <c r="C132" s="4" t="s">
        <v>419</v>
      </c>
      <c r="D132" s="86" t="s">
        <v>101</v>
      </c>
      <c r="E132" s="4" t="s">
        <v>188</v>
      </c>
      <c r="F132" s="86" t="str">
        <f>VLOOKUP(E132,[1]产品服务编号编码规则!$K:$O,4,0)</f>
        <v>09</v>
      </c>
      <c r="G132" s="4" t="s">
        <v>189</v>
      </c>
      <c r="H132" s="98">
        <f>VLOOKUP(G132,[1]产品服务编号编码规则!M:O,3,0)</f>
        <v>1</v>
      </c>
      <c r="I132" s="86" t="s">
        <v>32</v>
      </c>
      <c r="J132" s="42" t="str">
        <f t="shared" si="5"/>
        <v>DDA09101</v>
      </c>
      <c r="K132" s="46" t="s">
        <v>891</v>
      </c>
      <c r="L132" s="92" t="s">
        <v>40</v>
      </c>
      <c r="M132" s="11">
        <v>1</v>
      </c>
      <c r="N132" s="9" t="s">
        <v>892</v>
      </c>
      <c r="O132" s="16" t="str">
        <f t="shared" si="8"/>
        <v>A</v>
      </c>
      <c r="P132" s="4" t="s">
        <v>633</v>
      </c>
      <c r="Q132" s="9">
        <f>VLOOKUP($P132,[1]税率!$H:$K,3,0)</f>
        <v>0.06</v>
      </c>
      <c r="R132" s="4" t="str">
        <f>VLOOKUP($P132,[1]税率!$H:$K,4,0)</f>
        <v>其他</v>
      </c>
      <c r="S132" s="4" t="s">
        <v>370</v>
      </c>
      <c r="T132" s="5">
        <f>VLOOKUP(S132,[1]税率!A:B,2,0)</f>
        <v>0</v>
      </c>
      <c r="U132" s="4" t="str">
        <f>VLOOKUP(S132,[1]税率!A:C,3,0)</f>
        <v>FW</v>
      </c>
      <c r="V132" s="16" t="s">
        <v>893</v>
      </c>
      <c r="W132" s="4" t="s">
        <v>894</v>
      </c>
      <c r="X132" s="4" t="s">
        <v>54</v>
      </c>
      <c r="Y132" s="4" t="s">
        <v>54</v>
      </c>
      <c r="Z132" s="4" t="s">
        <v>54</v>
      </c>
      <c r="AA132" s="4" t="s">
        <v>54</v>
      </c>
      <c r="AB132" s="9"/>
      <c r="AC132" s="9"/>
      <c r="AF132" s="86"/>
      <c r="AI132" s="5"/>
      <c r="AJ132" s="4" t="s">
        <v>426</v>
      </c>
      <c r="AK132" s="4" t="s">
        <v>231</v>
      </c>
      <c r="AL132" s="4" t="s">
        <v>407</v>
      </c>
      <c r="AN132" s="4" t="s">
        <v>253</v>
      </c>
      <c r="AP132" s="9" t="s">
        <v>42</v>
      </c>
      <c r="AQ132" s="4" t="s">
        <v>360</v>
      </c>
      <c r="AU132" s="43">
        <f>VLOOKUP(J132,[1]zmm081!$A$1:$D$1801,3,FALSE)</f>
        <v>5101041000</v>
      </c>
      <c r="AV132" s="43" t="str">
        <f>VLOOKUP(J132,[1]zmm081!$A$1:$D$1801,4,FALSE)</f>
        <v>费用-广告、宣传费</v>
      </c>
      <c r="AZ132" s="101">
        <f t="shared" si="6"/>
        <v>0</v>
      </c>
    </row>
    <row r="133" spans="1:52" ht="13.05" customHeight="1" x14ac:dyDescent="0.3">
      <c r="A133" s="16" t="s">
        <v>13</v>
      </c>
      <c r="B133" s="42" t="s">
        <v>15</v>
      </c>
      <c r="C133" s="4" t="s">
        <v>419</v>
      </c>
      <c r="D133" s="86" t="s">
        <v>101</v>
      </c>
      <c r="E133" s="4" t="s">
        <v>188</v>
      </c>
      <c r="F133" s="86" t="str">
        <f>VLOOKUP(E133,[1]产品服务编号编码规则!$K:$O,4,0)</f>
        <v>09</v>
      </c>
      <c r="G133" s="4" t="s">
        <v>189</v>
      </c>
      <c r="H133" s="98">
        <f>VLOOKUP(G133,[1]产品服务编号编码规则!M:O,3,0)</f>
        <v>1</v>
      </c>
      <c r="I133" s="86" t="s">
        <v>125</v>
      </c>
      <c r="J133" s="42" t="str">
        <f t="shared" si="5"/>
        <v>DDA09102</v>
      </c>
      <c r="K133" s="46" t="s">
        <v>896</v>
      </c>
      <c r="L133" s="92" t="s">
        <v>40</v>
      </c>
      <c r="M133" s="11">
        <v>1</v>
      </c>
      <c r="N133" s="9" t="s">
        <v>897</v>
      </c>
      <c r="O133" s="16" t="str">
        <f t="shared" si="8"/>
        <v>A</v>
      </c>
      <c r="P133" s="4" t="s">
        <v>633</v>
      </c>
      <c r="Q133" s="9">
        <f>VLOOKUP($P133,[1]税率!$H:$K,3,0)</f>
        <v>0.06</v>
      </c>
      <c r="R133" s="4" t="str">
        <f>VLOOKUP($P133,[1]税率!$H:$K,4,0)</f>
        <v>其他</v>
      </c>
      <c r="S133" s="4" t="s">
        <v>370</v>
      </c>
      <c r="T133" s="5">
        <f>VLOOKUP(S133,[1]税率!A:B,2,0)</f>
        <v>0</v>
      </c>
      <c r="U133" s="4" t="str">
        <f>VLOOKUP(S133,[1]税率!A:C,3,0)</f>
        <v>FW</v>
      </c>
      <c r="V133" s="16" t="s">
        <v>893</v>
      </c>
      <c r="W133" s="4" t="s">
        <v>894</v>
      </c>
      <c r="X133" s="4" t="s">
        <v>54</v>
      </c>
      <c r="Y133" s="4" t="s">
        <v>54</v>
      </c>
      <c r="Z133" s="4" t="s">
        <v>54</v>
      </c>
      <c r="AA133" s="4" t="s">
        <v>54</v>
      </c>
      <c r="AB133" s="9"/>
      <c r="AC133" s="9"/>
      <c r="AF133" s="86"/>
      <c r="AI133" s="5"/>
      <c r="AJ133" s="4" t="s">
        <v>426</v>
      </c>
      <c r="AK133" s="4" t="s">
        <v>231</v>
      </c>
      <c r="AL133" s="4" t="s">
        <v>407</v>
      </c>
      <c r="AN133" s="4" t="s">
        <v>253</v>
      </c>
      <c r="AP133" s="9" t="s">
        <v>42</v>
      </c>
      <c r="AQ133" s="4" t="s">
        <v>360</v>
      </c>
      <c r="AU133" s="43">
        <f>VLOOKUP(J133,[1]zmm081!$A$1:$D$1801,3,FALSE)</f>
        <v>5101041000</v>
      </c>
      <c r="AV133" s="43" t="str">
        <f>VLOOKUP(J133,[1]zmm081!$A$1:$D$1801,4,FALSE)</f>
        <v>费用-广告、宣传费</v>
      </c>
      <c r="AZ133" s="101">
        <f t="shared" si="6"/>
        <v>0</v>
      </c>
    </row>
    <row r="134" spans="1:52" ht="13.05" customHeight="1" x14ac:dyDescent="0.3">
      <c r="A134" s="16" t="s">
        <v>13</v>
      </c>
      <c r="B134" s="42" t="s">
        <v>15</v>
      </c>
      <c r="C134" s="4" t="s">
        <v>419</v>
      </c>
      <c r="D134" s="86" t="s">
        <v>101</v>
      </c>
      <c r="E134" s="4" t="s">
        <v>188</v>
      </c>
      <c r="F134" s="86" t="str">
        <f>VLOOKUP(E134,[1]产品服务编号编码规则!$K:$O,4,0)</f>
        <v>09</v>
      </c>
      <c r="G134" s="4" t="s">
        <v>189</v>
      </c>
      <c r="H134" s="98">
        <f>VLOOKUP(G134,[1]产品服务编号编码规则!M:O,3,0)</f>
        <v>1</v>
      </c>
      <c r="I134" s="86" t="s">
        <v>152</v>
      </c>
      <c r="J134" s="42" t="str">
        <f t="shared" si="5"/>
        <v>DDA09103</v>
      </c>
      <c r="K134" s="46" t="s">
        <v>899</v>
      </c>
      <c r="L134" s="92" t="s">
        <v>40</v>
      </c>
      <c r="M134" s="11">
        <v>1</v>
      </c>
      <c r="N134" s="9" t="s">
        <v>900</v>
      </c>
      <c r="O134" s="16" t="str">
        <f t="shared" si="8"/>
        <v>A</v>
      </c>
      <c r="P134" s="4" t="s">
        <v>633</v>
      </c>
      <c r="Q134" s="9">
        <f>VLOOKUP($P134,[1]税率!$H:$K,3,0)</f>
        <v>0.06</v>
      </c>
      <c r="R134" s="4" t="str">
        <f>VLOOKUP($P134,[1]税率!$H:$K,4,0)</f>
        <v>其他</v>
      </c>
      <c r="S134" s="4" t="s">
        <v>370</v>
      </c>
      <c r="T134" s="5">
        <f>VLOOKUP(S134,[1]税率!A:B,2,0)</f>
        <v>0</v>
      </c>
      <c r="U134" s="4" t="str">
        <f>VLOOKUP(S134,[1]税率!A:C,3,0)</f>
        <v>FW</v>
      </c>
      <c r="V134" s="16" t="s">
        <v>893</v>
      </c>
      <c r="W134" s="4" t="s">
        <v>894</v>
      </c>
      <c r="X134" s="4" t="s">
        <v>54</v>
      </c>
      <c r="Y134" s="4" t="s">
        <v>54</v>
      </c>
      <c r="Z134" s="4" t="s">
        <v>54</v>
      </c>
      <c r="AA134" s="4" t="s">
        <v>54</v>
      </c>
      <c r="AB134" s="9"/>
      <c r="AC134" s="9"/>
      <c r="AF134" s="86"/>
      <c r="AI134" s="5"/>
      <c r="AJ134" s="4" t="s">
        <v>426</v>
      </c>
      <c r="AK134" s="4" t="s">
        <v>231</v>
      </c>
      <c r="AL134" s="4" t="s">
        <v>407</v>
      </c>
      <c r="AN134" s="4" t="s">
        <v>253</v>
      </c>
      <c r="AP134" s="9" t="s">
        <v>42</v>
      </c>
      <c r="AQ134" s="4" t="s">
        <v>360</v>
      </c>
      <c r="AU134" s="43">
        <f>VLOOKUP(J134,[1]zmm081!$A$1:$D$1801,3,FALSE)</f>
        <v>5101041000</v>
      </c>
      <c r="AV134" s="43" t="str">
        <f>VLOOKUP(J134,[1]zmm081!$A$1:$D$1801,4,FALSE)</f>
        <v>费用-广告、宣传费</v>
      </c>
      <c r="AZ134" s="101">
        <f t="shared" si="6"/>
        <v>0</v>
      </c>
    </row>
    <row r="135" spans="1:52" ht="13.05" customHeight="1" x14ac:dyDescent="0.3">
      <c r="A135" s="16" t="s">
        <v>13</v>
      </c>
      <c r="B135" s="42" t="s">
        <v>15</v>
      </c>
      <c r="C135" s="4" t="s">
        <v>419</v>
      </c>
      <c r="D135" s="86" t="s">
        <v>101</v>
      </c>
      <c r="E135" s="4" t="s">
        <v>188</v>
      </c>
      <c r="F135" s="86" t="str">
        <f>VLOOKUP(E135,[1]产品服务编号编码规则!$K:$O,4,0)</f>
        <v>09</v>
      </c>
      <c r="G135" s="4" t="s">
        <v>189</v>
      </c>
      <c r="H135" s="98">
        <f>VLOOKUP(G135,[1]产品服务编号编码规则!M:O,3,0)</f>
        <v>1</v>
      </c>
      <c r="I135" s="86" t="s">
        <v>161</v>
      </c>
      <c r="J135" s="42" t="str">
        <f t="shared" si="5"/>
        <v>DDA09104</v>
      </c>
      <c r="K135" s="46" t="s">
        <v>902</v>
      </c>
      <c r="L135" s="92" t="s">
        <v>40</v>
      </c>
      <c r="M135" s="11">
        <v>1</v>
      </c>
      <c r="N135" s="9" t="s">
        <v>903</v>
      </c>
      <c r="O135" s="16" t="str">
        <f t="shared" si="8"/>
        <v>A</v>
      </c>
      <c r="P135" s="4" t="s">
        <v>633</v>
      </c>
      <c r="Q135" s="9">
        <f>VLOOKUP($P135,[1]税率!$H:$K,3,0)</f>
        <v>0.06</v>
      </c>
      <c r="R135" s="4" t="str">
        <f>VLOOKUP($P135,[1]税率!$H:$K,4,0)</f>
        <v>其他</v>
      </c>
      <c r="S135" s="4" t="s">
        <v>370</v>
      </c>
      <c r="T135" s="5">
        <f>VLOOKUP(S135,[1]税率!A:B,2,0)</f>
        <v>0</v>
      </c>
      <c r="U135" s="4" t="str">
        <f>VLOOKUP(S135,[1]税率!A:C,3,0)</f>
        <v>FW</v>
      </c>
      <c r="V135" s="16" t="s">
        <v>234</v>
      </c>
      <c r="W135" s="4" t="s">
        <v>235</v>
      </c>
      <c r="X135" s="4" t="s">
        <v>54</v>
      </c>
      <c r="Y135" s="4" t="s">
        <v>54</v>
      </c>
      <c r="Z135" s="4" t="s">
        <v>54</v>
      </c>
      <c r="AA135" s="4" t="s">
        <v>54</v>
      </c>
      <c r="AB135" s="9"/>
      <c r="AC135" s="9"/>
      <c r="AF135" s="86"/>
      <c r="AI135" s="5"/>
      <c r="AJ135" s="4" t="s">
        <v>426</v>
      </c>
      <c r="AK135" s="4" t="s">
        <v>231</v>
      </c>
      <c r="AL135" s="4" t="s">
        <v>407</v>
      </c>
      <c r="AN135" s="4" t="s">
        <v>233</v>
      </c>
      <c r="AP135" s="9" t="s">
        <v>42</v>
      </c>
      <c r="AQ135" s="4" t="s">
        <v>360</v>
      </c>
      <c r="AU135" s="43">
        <f>VLOOKUP(J135,[1]zmm081!$A$1:$D$1801,3,FALSE)</f>
        <v>5101044000</v>
      </c>
      <c r="AV135" s="43" t="str">
        <f>VLOOKUP(J135,[1]zmm081!$A$1:$D$1801,4,FALSE)</f>
        <v>费用-信息化费用</v>
      </c>
      <c r="AZ135" s="101">
        <f t="shared" si="6"/>
        <v>0</v>
      </c>
    </row>
    <row r="136" spans="1:52" ht="13.05" customHeight="1" x14ac:dyDescent="0.3">
      <c r="A136" s="16" t="s">
        <v>13</v>
      </c>
      <c r="B136" s="42" t="s">
        <v>15</v>
      </c>
      <c r="C136" s="4" t="s">
        <v>419</v>
      </c>
      <c r="D136" s="86" t="s">
        <v>101</v>
      </c>
      <c r="E136" s="4" t="s">
        <v>188</v>
      </c>
      <c r="F136" s="86" t="str">
        <f>VLOOKUP(E136,[1]产品服务编号编码规则!$K:$O,4,0)</f>
        <v>09</v>
      </c>
      <c r="G136" s="4" t="s">
        <v>189</v>
      </c>
      <c r="H136" s="98">
        <f>VLOOKUP(G136,[1]产品服务编号编码规则!M:O,3,0)</f>
        <v>1</v>
      </c>
      <c r="I136" s="86" t="s">
        <v>26</v>
      </c>
      <c r="J136" s="42" t="str">
        <f t="shared" si="5"/>
        <v>DDA09105</v>
      </c>
      <c r="K136" s="46" t="s">
        <v>905</v>
      </c>
      <c r="L136" s="92" t="s">
        <v>40</v>
      </c>
      <c r="M136" s="11">
        <v>1</v>
      </c>
      <c r="N136" s="9" t="s">
        <v>906</v>
      </c>
      <c r="O136" s="16" t="str">
        <f t="shared" si="8"/>
        <v>A</v>
      </c>
      <c r="P136" s="4" t="s">
        <v>633</v>
      </c>
      <c r="Q136" s="9">
        <f>VLOOKUP($P136,[1]税率!$H:$K,3,0)</f>
        <v>0.06</v>
      </c>
      <c r="R136" s="4" t="str">
        <f>VLOOKUP($P136,[1]税率!$H:$K,4,0)</f>
        <v>其他</v>
      </c>
      <c r="S136" s="4" t="s">
        <v>370</v>
      </c>
      <c r="T136" s="5">
        <f>VLOOKUP(S136,[1]税率!A:B,2,0)</f>
        <v>0</v>
      </c>
      <c r="U136" s="4" t="str">
        <f>VLOOKUP(S136,[1]税率!A:C,3,0)</f>
        <v>FW</v>
      </c>
      <c r="V136" s="16" t="s">
        <v>424</v>
      </c>
      <c r="W136" s="4" t="s">
        <v>425</v>
      </c>
      <c r="X136" s="4" t="s">
        <v>54</v>
      </c>
      <c r="Y136" s="4" t="s">
        <v>54</v>
      </c>
      <c r="Z136" s="4" t="s">
        <v>54</v>
      </c>
      <c r="AA136" s="4" t="s">
        <v>54</v>
      </c>
      <c r="AB136" s="9"/>
      <c r="AC136" s="9"/>
      <c r="AF136" s="86"/>
      <c r="AI136" s="5"/>
      <c r="AJ136" s="4" t="s">
        <v>426</v>
      </c>
      <c r="AK136" s="4" t="s">
        <v>231</v>
      </c>
      <c r="AL136" s="4" t="s">
        <v>407</v>
      </c>
      <c r="AN136" s="4" t="s">
        <v>253</v>
      </c>
      <c r="AP136" s="9" t="s">
        <v>42</v>
      </c>
      <c r="AQ136" s="4" t="s">
        <v>324</v>
      </c>
      <c r="AU136" s="43">
        <f>VLOOKUP(J136,[1]zmm081!$A$1:$D$1801,3,FALSE)</f>
        <v>5101011000</v>
      </c>
      <c r="AV136" s="43" t="str">
        <f>VLOOKUP(J136,[1]zmm081!$A$1:$D$1801,4,FALSE)</f>
        <v>费用-办公费</v>
      </c>
      <c r="AZ136" s="101">
        <f t="shared" si="6"/>
        <v>0</v>
      </c>
    </row>
    <row r="137" spans="1:52" ht="13.05" customHeight="1" x14ac:dyDescent="0.3">
      <c r="A137" s="16" t="s">
        <v>13</v>
      </c>
      <c r="B137" s="42" t="s">
        <v>15</v>
      </c>
      <c r="C137" s="4" t="s">
        <v>419</v>
      </c>
      <c r="D137" s="86" t="s">
        <v>101</v>
      </c>
      <c r="E137" s="4" t="s">
        <v>188</v>
      </c>
      <c r="F137" s="86" t="str">
        <f>VLOOKUP(E137,[1]产品服务编号编码规则!$K:$O,4,0)</f>
        <v>09</v>
      </c>
      <c r="G137" s="4" t="s">
        <v>189</v>
      </c>
      <c r="H137" s="98">
        <f>VLOOKUP(G137,[1]产品服务编号编码规则!M:O,3,0)</f>
        <v>1</v>
      </c>
      <c r="I137" s="86" t="s">
        <v>169</v>
      </c>
      <c r="J137" s="42" t="str">
        <f t="shared" si="5"/>
        <v>DDA09106</v>
      </c>
      <c r="K137" s="46" t="s">
        <v>908</v>
      </c>
      <c r="L137" s="92" t="s">
        <v>40</v>
      </c>
      <c r="M137" s="11">
        <v>1</v>
      </c>
      <c r="N137" s="9" t="s">
        <v>909</v>
      </c>
      <c r="O137" s="16" t="str">
        <f t="shared" si="8"/>
        <v>A</v>
      </c>
      <c r="P137" s="4" t="s">
        <v>633</v>
      </c>
      <c r="Q137" s="9">
        <f>VLOOKUP($P137,[1]税率!$H:$K,3,0)</f>
        <v>0.06</v>
      </c>
      <c r="R137" s="4" t="str">
        <f>VLOOKUP($P137,[1]税率!$H:$K,4,0)</f>
        <v>其他</v>
      </c>
      <c r="S137" s="4" t="s">
        <v>370</v>
      </c>
      <c r="T137" s="5">
        <f>VLOOKUP(S137,[1]税率!A:B,2,0)</f>
        <v>0</v>
      </c>
      <c r="U137" s="4" t="str">
        <f>VLOOKUP(S137,[1]税率!A:C,3,0)</f>
        <v>FW</v>
      </c>
      <c r="V137" s="4" t="s">
        <v>424</v>
      </c>
      <c r="W137" s="4" t="s">
        <v>425</v>
      </c>
      <c r="X137" s="4" t="s">
        <v>54</v>
      </c>
      <c r="Y137" s="4" t="s">
        <v>54</v>
      </c>
      <c r="Z137" s="4" t="s">
        <v>54</v>
      </c>
      <c r="AA137" s="4" t="s">
        <v>54</v>
      </c>
      <c r="AF137" s="4"/>
      <c r="AJ137" s="4" t="s">
        <v>323</v>
      </c>
      <c r="AK137" s="4" t="s">
        <v>323</v>
      </c>
      <c r="AL137" s="4" t="s">
        <v>407</v>
      </c>
      <c r="AN137" s="4" t="s">
        <v>430</v>
      </c>
      <c r="AP137" s="4" t="s">
        <v>42</v>
      </c>
      <c r="AQ137" s="4" t="s">
        <v>324</v>
      </c>
      <c r="AU137" s="43">
        <f>VLOOKUP(J137,[1]zmm081!$A$1:$D$1801,3,FALSE)</f>
        <v>5101011000</v>
      </c>
      <c r="AV137" s="43" t="str">
        <f>VLOOKUP(J137,[1]zmm081!$A$1:$D$1801,4,FALSE)</f>
        <v>费用-办公费</v>
      </c>
      <c r="AZ137" s="43">
        <f t="shared" si="6"/>
        <v>0</v>
      </c>
    </row>
    <row r="138" spans="1:52" ht="13.05" customHeight="1" x14ac:dyDescent="0.3">
      <c r="A138" s="4" t="s">
        <v>13</v>
      </c>
      <c r="B138" s="16" t="s">
        <v>15</v>
      </c>
      <c r="C138" s="4" t="s">
        <v>419</v>
      </c>
      <c r="D138" s="86" t="s">
        <v>101</v>
      </c>
      <c r="E138" s="4" t="s">
        <v>188</v>
      </c>
      <c r="F138" s="86" t="str">
        <f>VLOOKUP(E138,[1]产品服务编号编码规则!$K:$O,4,0)</f>
        <v>09</v>
      </c>
      <c r="G138" s="16" t="s">
        <v>189</v>
      </c>
      <c r="H138" s="98">
        <f>VLOOKUP(G138,[1]产品服务编号编码规则!M:O,3,0)</f>
        <v>1</v>
      </c>
      <c r="I138" s="114" t="s">
        <v>175</v>
      </c>
      <c r="J138" s="110" t="str">
        <f t="shared" si="5"/>
        <v>DDA09107</v>
      </c>
      <c r="K138" s="110" t="s">
        <v>911</v>
      </c>
      <c r="L138" s="98" t="s">
        <v>40</v>
      </c>
      <c r="M138" s="98">
        <v>1</v>
      </c>
      <c r="N138" s="4" t="s">
        <v>912</v>
      </c>
      <c r="O138" s="16" t="str">
        <f t="shared" si="8"/>
        <v>A</v>
      </c>
      <c r="P138" s="4" t="s">
        <v>633</v>
      </c>
      <c r="Q138" s="9">
        <f>VLOOKUP($P138,[1]税率!$H:$K,3,0)</f>
        <v>0.06</v>
      </c>
      <c r="R138" s="4" t="str">
        <f>VLOOKUP($P138,[1]税率!$H:$K,4,0)</f>
        <v>其他</v>
      </c>
      <c r="S138" s="16" t="s">
        <v>370</v>
      </c>
      <c r="T138" s="5">
        <f>VLOOKUP(S138,[1]税率!A:B,2,0)</f>
        <v>0</v>
      </c>
      <c r="U138" s="4" t="str">
        <f>VLOOKUP(S138,[1]税率!A:C,3,0)</f>
        <v>FW</v>
      </c>
      <c r="V138" s="4" t="s">
        <v>424</v>
      </c>
      <c r="W138" s="4" t="s">
        <v>425</v>
      </c>
      <c r="X138" s="4" t="s">
        <v>54</v>
      </c>
      <c r="Y138" s="4" t="s">
        <v>54</v>
      </c>
      <c r="Z138" s="4" t="s">
        <v>54</v>
      </c>
      <c r="AA138" s="4" t="s">
        <v>54</v>
      </c>
      <c r="AF138" s="4"/>
      <c r="AJ138" s="4" t="s">
        <v>323</v>
      </c>
      <c r="AK138" s="4" t="s">
        <v>323</v>
      </c>
      <c r="AL138" s="4" t="s">
        <v>407</v>
      </c>
      <c r="AN138" s="4" t="s">
        <v>232</v>
      </c>
      <c r="AP138" s="4" t="s">
        <v>42</v>
      </c>
      <c r="AQ138" s="4" t="s">
        <v>324</v>
      </c>
      <c r="AR138" s="4" t="s">
        <v>748</v>
      </c>
      <c r="AU138" s="43">
        <f>VLOOKUP(J138,[1]zmm081!$A$1:$D$1801,3,FALSE)</f>
        <v>5101011000</v>
      </c>
      <c r="AV138" s="43" t="str">
        <f>VLOOKUP(J138,[1]zmm081!$A$1:$D$1801,4,FALSE)</f>
        <v>费用-办公费</v>
      </c>
      <c r="AZ138" s="43">
        <f t="shared" si="6"/>
        <v>0</v>
      </c>
    </row>
    <row r="139" spans="1:52" ht="13.05" customHeight="1" x14ac:dyDescent="0.3">
      <c r="A139" s="4" t="s">
        <v>13</v>
      </c>
      <c r="B139" s="16" t="s">
        <v>15</v>
      </c>
      <c r="C139" s="4" t="s">
        <v>419</v>
      </c>
      <c r="D139" s="86" t="s">
        <v>101</v>
      </c>
      <c r="E139" s="4" t="s">
        <v>188</v>
      </c>
      <c r="F139" s="86" t="str">
        <f>VLOOKUP(E139,[1]产品服务编号编码规则!$K:$O,4,0)</f>
        <v>09</v>
      </c>
      <c r="G139" s="16" t="s">
        <v>189</v>
      </c>
      <c r="H139" s="98">
        <f>VLOOKUP(G139,[1]产品服务编号编码规则!M:O,3,0)</f>
        <v>1</v>
      </c>
      <c r="I139" s="86" t="s">
        <v>181</v>
      </c>
      <c r="J139" s="42" t="str">
        <f t="shared" si="5"/>
        <v>DDA09108</v>
      </c>
      <c r="K139" s="4" t="s">
        <v>914</v>
      </c>
      <c r="L139" s="11" t="s">
        <v>40</v>
      </c>
      <c r="M139" s="11">
        <v>1</v>
      </c>
      <c r="N139" s="4" t="s">
        <v>915</v>
      </c>
      <c r="O139" s="16" t="str">
        <f t="shared" si="8"/>
        <v>A</v>
      </c>
      <c r="P139" s="4" t="s">
        <v>633</v>
      </c>
      <c r="Q139" s="9">
        <f>VLOOKUP($P139,[1]税率!$H:$K,3,0)</f>
        <v>0.06</v>
      </c>
      <c r="R139" s="4" t="str">
        <f>VLOOKUP($P139,[1]税率!$H:$K,4,0)</f>
        <v>其他</v>
      </c>
      <c r="S139" s="16" t="s">
        <v>370</v>
      </c>
      <c r="T139" s="5">
        <f>VLOOKUP(S139,[1]税率!A:B,2,0)</f>
        <v>0</v>
      </c>
      <c r="U139" s="4" t="str">
        <f>VLOOKUP(S139,[1]税率!A:C,3,0)</f>
        <v>FW</v>
      </c>
      <c r="V139" s="4" t="s">
        <v>424</v>
      </c>
      <c r="W139" s="4" t="s">
        <v>425</v>
      </c>
      <c r="X139" s="4" t="s">
        <v>54</v>
      </c>
      <c r="Y139" s="4" t="s">
        <v>54</v>
      </c>
      <c r="Z139" s="4" t="s">
        <v>54</v>
      </c>
      <c r="AA139" s="4" t="s">
        <v>54</v>
      </c>
      <c r="AF139" s="4"/>
      <c r="AJ139" s="4" t="s">
        <v>323</v>
      </c>
      <c r="AK139" s="4" t="s">
        <v>323</v>
      </c>
      <c r="AL139" s="4" t="s">
        <v>407</v>
      </c>
      <c r="AN139" s="4" t="s">
        <v>916</v>
      </c>
      <c r="AP139" s="4" t="s">
        <v>42</v>
      </c>
      <c r="AQ139" s="4" t="s">
        <v>324</v>
      </c>
      <c r="AR139" s="4" t="s">
        <v>748</v>
      </c>
      <c r="AU139" s="43">
        <f>VLOOKUP(J139,[1]zmm081!$A$1:$D$1801,3,FALSE)</f>
        <v>5101011000</v>
      </c>
      <c r="AV139" s="43" t="str">
        <f>VLOOKUP(J139,[1]zmm081!$A$1:$D$1801,4,FALSE)</f>
        <v>费用-办公费</v>
      </c>
      <c r="AZ139" s="43">
        <f t="shared" si="6"/>
        <v>0</v>
      </c>
    </row>
    <row r="140" spans="1:52" ht="13.05" customHeight="1" x14ac:dyDescent="0.3">
      <c r="A140" s="4" t="s">
        <v>13</v>
      </c>
      <c r="B140" s="16" t="s">
        <v>15</v>
      </c>
      <c r="C140" s="4" t="s">
        <v>419</v>
      </c>
      <c r="D140" s="86" t="s">
        <v>101</v>
      </c>
      <c r="E140" s="4" t="s">
        <v>188</v>
      </c>
      <c r="F140" s="86" t="str">
        <f>VLOOKUP(E140,[1]产品服务编号编码规则!$K:$O,4,0)</f>
        <v>09</v>
      </c>
      <c r="G140" s="16" t="s">
        <v>189</v>
      </c>
      <c r="H140" s="98">
        <f>VLOOKUP(G140,[1]产品服务编号编码规则!M:O,3,0)</f>
        <v>1</v>
      </c>
      <c r="I140" s="86" t="s">
        <v>187</v>
      </c>
      <c r="J140" s="42" t="str">
        <f t="shared" si="5"/>
        <v>DDA09109</v>
      </c>
      <c r="K140" s="4" t="s">
        <v>918</v>
      </c>
      <c r="L140" s="11" t="s">
        <v>40</v>
      </c>
      <c r="M140" s="11">
        <v>1</v>
      </c>
      <c r="N140" s="4" t="s">
        <v>919</v>
      </c>
      <c r="O140" s="16" t="str">
        <f t="shared" si="8"/>
        <v>A</v>
      </c>
      <c r="P140" s="4" t="s">
        <v>633</v>
      </c>
      <c r="Q140" s="9">
        <f>VLOOKUP($P140,[1]税率!$H:$K,3,0)</f>
        <v>0.06</v>
      </c>
      <c r="R140" s="4" t="str">
        <f>VLOOKUP($P140,[1]税率!$H:$K,4,0)</f>
        <v>其他</v>
      </c>
      <c r="S140" s="16" t="s">
        <v>370</v>
      </c>
      <c r="T140" s="5">
        <f>VLOOKUP(S140,[1]税率!A:B,2,0)</f>
        <v>0</v>
      </c>
      <c r="U140" s="4" t="str">
        <f>VLOOKUP(S140,[1]税率!A:C,3,0)</f>
        <v>FW</v>
      </c>
      <c r="V140" s="4" t="s">
        <v>424</v>
      </c>
      <c r="W140" s="4" t="s">
        <v>425</v>
      </c>
      <c r="X140" s="4" t="s">
        <v>54</v>
      </c>
      <c r="Y140" s="4" t="s">
        <v>54</v>
      </c>
      <c r="Z140" s="4" t="s">
        <v>54</v>
      </c>
      <c r="AA140" s="4" t="s">
        <v>54</v>
      </c>
      <c r="AF140" s="4"/>
      <c r="AJ140" s="4" t="s">
        <v>323</v>
      </c>
      <c r="AK140" s="4" t="s">
        <v>323</v>
      </c>
      <c r="AL140" s="4" t="s">
        <v>407</v>
      </c>
      <c r="AN140" s="4" t="s">
        <v>920</v>
      </c>
      <c r="AP140" s="4" t="s">
        <v>42</v>
      </c>
      <c r="AQ140" s="4" t="s">
        <v>324</v>
      </c>
      <c r="AR140" s="4" t="s">
        <v>748</v>
      </c>
      <c r="AU140" s="43">
        <f>VLOOKUP(J140,[1]zmm081!$A$1:$D$1801,3,FALSE)</f>
        <v>5101011000</v>
      </c>
      <c r="AV140" s="43" t="str">
        <f>VLOOKUP(J140,[1]zmm081!$A$1:$D$1801,4,FALSE)</f>
        <v>费用-办公费</v>
      </c>
      <c r="AZ140" s="43">
        <f t="shared" si="6"/>
        <v>0</v>
      </c>
    </row>
    <row r="141" spans="1:52" ht="13.05" customHeight="1" x14ac:dyDescent="0.3">
      <c r="A141" s="4" t="s">
        <v>13</v>
      </c>
      <c r="B141" s="16" t="s">
        <v>15</v>
      </c>
      <c r="C141" s="4" t="s">
        <v>419</v>
      </c>
      <c r="D141" s="86" t="s">
        <v>101</v>
      </c>
      <c r="E141" s="4" t="s">
        <v>188</v>
      </c>
      <c r="F141" s="86" t="str">
        <f>VLOOKUP(E141,[1]产品服务编号编码规则!$K:$O,4,0)</f>
        <v>09</v>
      </c>
      <c r="G141" s="16" t="s">
        <v>189</v>
      </c>
      <c r="H141" s="98">
        <f>VLOOKUP(G141,[1]产品服务编号编码规则!M:O,3,0)</f>
        <v>1</v>
      </c>
      <c r="I141" s="86" t="s">
        <v>361</v>
      </c>
      <c r="J141" s="42" t="str">
        <f t="shared" si="5"/>
        <v>DDA09110</v>
      </c>
      <c r="K141" s="4" t="s">
        <v>922</v>
      </c>
      <c r="L141" s="11" t="s">
        <v>40</v>
      </c>
      <c r="M141" s="11">
        <v>1</v>
      </c>
      <c r="N141" s="4" t="s">
        <v>923</v>
      </c>
      <c r="O141" s="16" t="str">
        <f t="shared" si="8"/>
        <v>A</v>
      </c>
      <c r="P141" s="4" t="s">
        <v>633</v>
      </c>
      <c r="Q141" s="9">
        <f>VLOOKUP($P141,[1]税率!$H:$K,3,0)</f>
        <v>0.06</v>
      </c>
      <c r="R141" s="4" t="str">
        <f>VLOOKUP($P141,[1]税率!$H:$K,4,0)</f>
        <v>其他</v>
      </c>
      <c r="S141" s="16" t="s">
        <v>370</v>
      </c>
      <c r="T141" s="5">
        <f>VLOOKUP(S141,[1]税率!A:B,2,0)</f>
        <v>0</v>
      </c>
      <c r="U141" s="4" t="str">
        <f>VLOOKUP(S141,[1]税率!A:C,3,0)</f>
        <v>FW</v>
      </c>
      <c r="V141" s="4" t="s">
        <v>424</v>
      </c>
      <c r="W141" s="4" t="s">
        <v>425</v>
      </c>
      <c r="X141" s="4" t="s">
        <v>54</v>
      </c>
      <c r="Y141" s="4" t="s">
        <v>54</v>
      </c>
      <c r="Z141" s="4" t="s">
        <v>54</v>
      </c>
      <c r="AA141" s="4" t="s">
        <v>54</v>
      </c>
      <c r="AF141" s="4"/>
      <c r="AJ141" s="4" t="s">
        <v>323</v>
      </c>
      <c r="AK141" s="4" t="s">
        <v>323</v>
      </c>
      <c r="AL141" s="4" t="s">
        <v>407</v>
      </c>
      <c r="AN141" s="4" t="s">
        <v>580</v>
      </c>
      <c r="AP141" s="4" t="s">
        <v>42</v>
      </c>
      <c r="AQ141" s="4" t="s">
        <v>324</v>
      </c>
      <c r="AR141" s="4" t="s">
        <v>748</v>
      </c>
      <c r="AU141" s="43">
        <f>VLOOKUP(J141,[1]zmm081!$A$1:$D$1801,3,FALSE)</f>
        <v>5101011000</v>
      </c>
      <c r="AV141" s="43" t="str">
        <f>VLOOKUP(J141,[1]zmm081!$A$1:$D$1801,4,FALSE)</f>
        <v>费用-办公费</v>
      </c>
      <c r="AZ141" s="43">
        <f t="shared" si="6"/>
        <v>0</v>
      </c>
    </row>
    <row r="142" spans="1:52" ht="13.05" customHeight="1" x14ac:dyDescent="0.3">
      <c r="A142" s="4" t="s">
        <v>13</v>
      </c>
      <c r="B142" s="16" t="s">
        <v>15</v>
      </c>
      <c r="C142" s="4" t="s">
        <v>419</v>
      </c>
      <c r="D142" s="86" t="s">
        <v>101</v>
      </c>
      <c r="E142" s="4" t="s">
        <v>188</v>
      </c>
      <c r="F142" s="86" t="str">
        <f>VLOOKUP(E142,[1]产品服务编号编码规则!$K:$O,4,0)</f>
        <v>09</v>
      </c>
      <c r="G142" s="16" t="s">
        <v>189</v>
      </c>
      <c r="H142" s="98">
        <f>VLOOKUP(G142,[1]产品服务编号编码规则!M:O,3,0)</f>
        <v>1</v>
      </c>
      <c r="I142" s="86" t="s">
        <v>197</v>
      </c>
      <c r="J142" s="42" t="str">
        <f t="shared" si="5"/>
        <v>DDA09111</v>
      </c>
      <c r="K142" s="4" t="s">
        <v>925</v>
      </c>
      <c r="L142" s="11" t="s">
        <v>40</v>
      </c>
      <c r="M142" s="11">
        <v>1</v>
      </c>
      <c r="N142" s="4" t="s">
        <v>926</v>
      </c>
      <c r="O142" s="16" t="str">
        <f t="shared" si="8"/>
        <v>A</v>
      </c>
      <c r="P142" s="4" t="s">
        <v>633</v>
      </c>
      <c r="Q142" s="9">
        <f>VLOOKUP($P142,[1]税率!$H:$K,3,0)</f>
        <v>0.06</v>
      </c>
      <c r="R142" s="4" t="str">
        <f>VLOOKUP($P142,[1]税率!$H:$K,4,0)</f>
        <v>其他</v>
      </c>
      <c r="S142" s="16" t="s">
        <v>370</v>
      </c>
      <c r="T142" s="5">
        <f>VLOOKUP(S142,[1]税率!A:B,2,0)</f>
        <v>0</v>
      </c>
      <c r="U142" s="4" t="str">
        <f>VLOOKUP(S142,[1]税率!A:C,3,0)</f>
        <v>FW</v>
      </c>
      <c r="V142" s="16" t="s">
        <v>424</v>
      </c>
      <c r="W142" s="4" t="s">
        <v>425</v>
      </c>
      <c r="X142" s="4" t="s">
        <v>54</v>
      </c>
      <c r="Y142" s="4" t="s">
        <v>54</v>
      </c>
      <c r="Z142" s="4" t="s">
        <v>54</v>
      </c>
      <c r="AA142" s="4" t="s">
        <v>54</v>
      </c>
      <c r="AB142" s="9"/>
      <c r="AC142" s="9"/>
      <c r="AF142" s="86"/>
      <c r="AI142" s="5"/>
      <c r="AJ142" s="4" t="s">
        <v>323</v>
      </c>
      <c r="AK142" s="4" t="s">
        <v>323</v>
      </c>
      <c r="AL142" s="4" t="s">
        <v>407</v>
      </c>
      <c r="AN142" s="4" t="s">
        <v>927</v>
      </c>
      <c r="AP142" s="9" t="s">
        <v>42</v>
      </c>
      <c r="AQ142" s="4" t="s">
        <v>324</v>
      </c>
      <c r="AR142" s="4" t="s">
        <v>748</v>
      </c>
      <c r="AU142" s="43">
        <f>VLOOKUP(J142,[1]zmm081!$A$1:$D$1801,3,FALSE)</f>
        <v>5101011000</v>
      </c>
      <c r="AV142" s="43" t="str">
        <f>VLOOKUP(J142,[1]zmm081!$A$1:$D$1801,4,FALSE)</f>
        <v>费用-办公费</v>
      </c>
      <c r="AZ142" s="101">
        <f t="shared" si="6"/>
        <v>0</v>
      </c>
    </row>
    <row r="143" spans="1:52" ht="13.05" customHeight="1" x14ac:dyDescent="0.3">
      <c r="A143" s="4" t="s">
        <v>13</v>
      </c>
      <c r="B143" s="16" t="s">
        <v>15</v>
      </c>
      <c r="C143" s="4" t="s">
        <v>419</v>
      </c>
      <c r="D143" s="86" t="s">
        <v>101</v>
      </c>
      <c r="E143" s="4" t="s">
        <v>188</v>
      </c>
      <c r="F143" s="86" t="str">
        <f>VLOOKUP(E143,[1]产品服务编号编码规则!$K:$O,4,0)</f>
        <v>09</v>
      </c>
      <c r="G143" s="16" t="s">
        <v>189</v>
      </c>
      <c r="H143" s="98">
        <f>VLOOKUP(G143,[1]产品服务编号编码规则!M:O,3,0)</f>
        <v>1</v>
      </c>
      <c r="I143" s="86" t="s">
        <v>203</v>
      </c>
      <c r="J143" s="42" t="str">
        <f t="shared" si="5"/>
        <v>DDA09112</v>
      </c>
      <c r="K143" s="4" t="s">
        <v>929</v>
      </c>
      <c r="L143" s="11" t="s">
        <v>40</v>
      </c>
      <c r="M143" s="11">
        <v>1</v>
      </c>
      <c r="N143" s="4" t="s">
        <v>930</v>
      </c>
      <c r="O143" s="16" t="str">
        <f t="shared" si="8"/>
        <v>A</v>
      </c>
      <c r="P143" s="4" t="s">
        <v>633</v>
      </c>
      <c r="Q143" s="9">
        <f>VLOOKUP($P143,[1]税率!$H:$K,3,0)</f>
        <v>0.06</v>
      </c>
      <c r="R143" s="4" t="str">
        <f>VLOOKUP($P143,[1]税率!$H:$K,4,0)</f>
        <v>其他</v>
      </c>
      <c r="S143" s="16" t="s">
        <v>370</v>
      </c>
      <c r="T143" s="5">
        <f>VLOOKUP(S143,[1]税率!A:B,2,0)</f>
        <v>0</v>
      </c>
      <c r="U143" s="4" t="str">
        <f>VLOOKUP(S143,[1]税率!A:C,3,0)</f>
        <v>FW</v>
      </c>
      <c r="V143" s="16">
        <v>5101076000</v>
      </c>
      <c r="W143" s="4" t="s">
        <v>931</v>
      </c>
      <c r="X143" s="4" t="s">
        <v>54</v>
      </c>
      <c r="Y143" s="4" t="s">
        <v>54</v>
      </c>
      <c r="Z143" s="4" t="s">
        <v>54</v>
      </c>
      <c r="AA143" s="4" t="s">
        <v>54</v>
      </c>
      <c r="AB143" s="9"/>
      <c r="AC143" s="9"/>
      <c r="AF143" s="86"/>
      <c r="AI143" s="5"/>
      <c r="AP143" s="9"/>
      <c r="AQ143" s="4" t="s">
        <v>324</v>
      </c>
      <c r="AU143" s="43">
        <f>VLOOKUP(J143,[1]zmm081!$A$1:$D$1801,3,FALSE)</f>
        <v>5101076000</v>
      </c>
      <c r="AV143" s="43" t="str">
        <f>VLOOKUP(J143,[1]zmm081!$A$1:$D$1801,4,FALSE)</f>
        <v>费用-技术服务费</v>
      </c>
      <c r="AZ143" s="101">
        <f t="shared" si="6"/>
        <v>0</v>
      </c>
    </row>
    <row r="144" spans="1:52" ht="13.05" customHeight="1" x14ac:dyDescent="0.3">
      <c r="A144" s="4" t="s">
        <v>13</v>
      </c>
      <c r="B144" s="16" t="s">
        <v>15</v>
      </c>
      <c r="C144" s="4" t="s">
        <v>419</v>
      </c>
      <c r="D144" s="86" t="s">
        <v>101</v>
      </c>
      <c r="E144" s="4" t="s">
        <v>188</v>
      </c>
      <c r="F144" s="86" t="str">
        <f>VLOOKUP(E144,[1]产品服务编号编码规则!$K:$O,4,0)</f>
        <v>09</v>
      </c>
      <c r="G144" s="16" t="s">
        <v>189</v>
      </c>
      <c r="H144" s="98">
        <f>VLOOKUP(G144,[1]产品服务编号编码规则!M:O,3,0)</f>
        <v>1</v>
      </c>
      <c r="I144" s="86" t="s">
        <v>211</v>
      </c>
      <c r="J144" s="42" t="str">
        <f t="shared" si="5"/>
        <v>DDA09113</v>
      </c>
      <c r="K144" s="4" t="s">
        <v>933</v>
      </c>
      <c r="L144" s="11" t="s">
        <v>40</v>
      </c>
      <c r="M144" s="11">
        <v>1</v>
      </c>
      <c r="N144" s="4" t="s">
        <v>934</v>
      </c>
      <c r="O144" s="16" t="str">
        <f t="shared" si="8"/>
        <v>A</v>
      </c>
      <c r="P144" s="4" t="s">
        <v>633</v>
      </c>
      <c r="Q144" s="9">
        <f>VLOOKUP($P144,[1]税率!$H:$K,3,0)</f>
        <v>0.06</v>
      </c>
      <c r="R144" s="4" t="str">
        <f>VLOOKUP($P144,[1]税率!$H:$K,4,0)</f>
        <v>其他</v>
      </c>
      <c r="S144" s="16" t="s">
        <v>370</v>
      </c>
      <c r="T144" s="5">
        <f>VLOOKUP(S144,[1]税率!A:B,2,0)</f>
        <v>0</v>
      </c>
      <c r="U144" s="4" t="str">
        <f>VLOOKUP(S144,[1]税率!A:C,3,0)</f>
        <v>FW</v>
      </c>
      <c r="V144" s="16">
        <v>5101021000</v>
      </c>
      <c r="W144" s="4" t="s">
        <v>831</v>
      </c>
      <c r="X144" s="4" t="s">
        <v>54</v>
      </c>
      <c r="Y144" s="4" t="s">
        <v>54</v>
      </c>
      <c r="Z144" s="4" t="s">
        <v>54</v>
      </c>
      <c r="AA144" s="4" t="s">
        <v>54</v>
      </c>
      <c r="AB144" s="9"/>
      <c r="AC144" s="9"/>
      <c r="AF144" s="86"/>
      <c r="AI144" s="5"/>
      <c r="AJ144" s="4" t="s">
        <v>323</v>
      </c>
      <c r="AK144" s="4" t="s">
        <v>323</v>
      </c>
      <c r="AL144" s="4" t="s">
        <v>407</v>
      </c>
      <c r="AM144" s="4" t="s">
        <v>430</v>
      </c>
      <c r="AN144" s="4" t="s">
        <v>323</v>
      </c>
      <c r="AP144" s="9" t="s">
        <v>42</v>
      </c>
      <c r="AQ144" s="4" t="s">
        <v>324</v>
      </c>
      <c r="AR144" s="4" t="s">
        <v>935</v>
      </c>
      <c r="AS144" s="4" t="s">
        <v>936</v>
      </c>
      <c r="AU144" s="43">
        <f>VLOOKUP(J144,[1]zmm081!$A$1:$D$1801,3,FALSE)</f>
        <v>5101021000</v>
      </c>
      <c r="AV144" s="43" t="str">
        <f>VLOOKUP(J144,[1]zmm081!$A$1:$D$1801,4,FALSE)</f>
        <v>费用-房屋修缮费</v>
      </c>
      <c r="AZ144" s="101">
        <f t="shared" si="6"/>
        <v>0</v>
      </c>
    </row>
    <row r="145" spans="1:52" ht="13.05" customHeight="1" x14ac:dyDescent="0.3">
      <c r="A145" s="16" t="s">
        <v>13</v>
      </c>
      <c r="B145" s="42" t="s">
        <v>15</v>
      </c>
      <c r="C145" s="4" t="s">
        <v>419</v>
      </c>
      <c r="D145" s="86" t="s">
        <v>101</v>
      </c>
      <c r="E145" s="4" t="s">
        <v>188</v>
      </c>
      <c r="F145" s="86" t="str">
        <f>VLOOKUP(E145,[1]产品服务编号编码规则!$K:$O,4,0)</f>
        <v>09</v>
      </c>
      <c r="G145" s="4" t="s">
        <v>192</v>
      </c>
      <c r="H145" s="98">
        <f>VLOOKUP(G145,[1]产品服务编号编码规则!M:O,3,0)</f>
        <v>4</v>
      </c>
      <c r="I145" s="86" t="s">
        <v>32</v>
      </c>
      <c r="J145" s="42" t="str">
        <f t="shared" si="5"/>
        <v>DDA09401</v>
      </c>
      <c r="K145" s="46" t="s">
        <v>938</v>
      </c>
      <c r="L145" s="92" t="s">
        <v>40</v>
      </c>
      <c r="M145" s="11">
        <v>1</v>
      </c>
      <c r="N145" s="9" t="s">
        <v>939</v>
      </c>
      <c r="O145" s="16" t="str">
        <f t="shared" si="8"/>
        <v>A</v>
      </c>
      <c r="P145" s="4" t="s">
        <v>633</v>
      </c>
      <c r="Q145" s="9">
        <f>VLOOKUP($P145,[1]税率!$H:$K,3,0)</f>
        <v>0.06</v>
      </c>
      <c r="R145" s="4" t="str">
        <f>VLOOKUP($P145,[1]税率!$H:$K,4,0)</f>
        <v>其他</v>
      </c>
      <c r="S145" s="4" t="s">
        <v>370</v>
      </c>
      <c r="T145" s="5">
        <f>VLOOKUP(S145,[1]税率!A:B,2,0)</f>
        <v>0</v>
      </c>
      <c r="U145" s="4" t="str">
        <f>VLOOKUP(S145,[1]税率!A:C,3,0)</f>
        <v>FW</v>
      </c>
      <c r="V145" s="16" t="s">
        <v>448</v>
      </c>
      <c r="W145" s="4" t="s">
        <v>449</v>
      </c>
      <c r="X145" s="4" t="s">
        <v>54</v>
      </c>
      <c r="Y145" s="4" t="s">
        <v>54</v>
      </c>
      <c r="Z145" s="4" t="s">
        <v>54</v>
      </c>
      <c r="AA145" s="4" t="s">
        <v>54</v>
      </c>
      <c r="AB145" s="9"/>
      <c r="AC145" s="9"/>
      <c r="AF145" s="86"/>
      <c r="AI145" s="5"/>
      <c r="AJ145" s="4" t="s">
        <v>450</v>
      </c>
      <c r="AK145" s="4" t="s">
        <v>231</v>
      </c>
      <c r="AL145" s="4" t="s">
        <v>407</v>
      </c>
      <c r="AN145" s="4" t="s">
        <v>656</v>
      </c>
      <c r="AP145" s="9" t="s">
        <v>42</v>
      </c>
      <c r="AQ145" s="4" t="s">
        <v>324</v>
      </c>
      <c r="AU145" s="43">
        <f>VLOOKUP(J145,[1]zmm081!$A$1:$D$1801,3,FALSE)</f>
        <v>5101036000</v>
      </c>
      <c r="AV145" s="43" t="str">
        <f>VLOOKUP(J145,[1]zmm081!$A$1:$D$1801,4,FALSE)</f>
        <v>费用-展览费</v>
      </c>
      <c r="AZ145" s="101">
        <f t="shared" si="6"/>
        <v>0</v>
      </c>
    </row>
    <row r="146" spans="1:52" ht="13.05" customHeight="1" x14ac:dyDescent="0.3">
      <c r="A146" s="16" t="s">
        <v>13</v>
      </c>
      <c r="B146" s="42" t="s">
        <v>15</v>
      </c>
      <c r="C146" s="4" t="s">
        <v>419</v>
      </c>
      <c r="D146" s="86" t="s">
        <v>101</v>
      </c>
      <c r="E146" s="4" t="s">
        <v>188</v>
      </c>
      <c r="F146" s="86" t="str">
        <f>VLOOKUP(E146,[1]产品服务编号编码规则!$K:$O,4,0)</f>
        <v>09</v>
      </c>
      <c r="G146" s="4" t="s">
        <v>192</v>
      </c>
      <c r="H146" s="98">
        <f>VLOOKUP(G146,[1]产品服务编号编码规则!M:O,3,0)</f>
        <v>4</v>
      </c>
      <c r="I146" s="86" t="s">
        <v>125</v>
      </c>
      <c r="J146" s="42" t="str">
        <f t="shared" si="5"/>
        <v>DDA09402</v>
      </c>
      <c r="K146" s="46" t="s">
        <v>941</v>
      </c>
      <c r="L146" s="92" t="s">
        <v>40</v>
      </c>
      <c r="M146" s="11">
        <v>1</v>
      </c>
      <c r="N146" s="9" t="s">
        <v>942</v>
      </c>
      <c r="O146" s="16" t="str">
        <f t="shared" si="8"/>
        <v>A</v>
      </c>
      <c r="P146" s="4" t="s">
        <v>633</v>
      </c>
      <c r="Q146" s="9">
        <f>VLOOKUP($P146,[1]税率!$H:$K,3,0)</f>
        <v>0.06</v>
      </c>
      <c r="R146" s="4" t="str">
        <f>VLOOKUP($P146,[1]税率!$H:$K,4,0)</f>
        <v>其他</v>
      </c>
      <c r="S146" s="4" t="s">
        <v>370</v>
      </c>
      <c r="T146" s="5">
        <f>VLOOKUP(S146,[1]税率!A:B,2,0)</f>
        <v>0</v>
      </c>
      <c r="U146" s="4" t="str">
        <f>VLOOKUP(S146,[1]税率!A:C,3,0)</f>
        <v>FW</v>
      </c>
      <c r="V146" s="16" t="s">
        <v>448</v>
      </c>
      <c r="W146" s="4" t="s">
        <v>449</v>
      </c>
      <c r="X146" s="4" t="s">
        <v>54</v>
      </c>
      <c r="Y146" s="4" t="s">
        <v>54</v>
      </c>
      <c r="Z146" s="4" t="s">
        <v>54</v>
      </c>
      <c r="AA146" s="4" t="s">
        <v>54</v>
      </c>
      <c r="AB146" s="9"/>
      <c r="AC146" s="9"/>
      <c r="AF146" s="86"/>
      <c r="AI146" s="4"/>
      <c r="AJ146" s="4" t="s">
        <v>450</v>
      </c>
      <c r="AK146" s="4" t="s">
        <v>231</v>
      </c>
      <c r="AL146" s="4" t="s">
        <v>407</v>
      </c>
      <c r="AN146" s="4" t="s">
        <v>656</v>
      </c>
      <c r="AO146" s="86"/>
      <c r="AP146" s="4" t="s">
        <v>42</v>
      </c>
      <c r="AQ146" s="4" t="s">
        <v>324</v>
      </c>
      <c r="AU146" s="43">
        <f>VLOOKUP(J146,[1]zmm081!$A$1:$D$1801,3,FALSE)</f>
        <v>5101036000</v>
      </c>
      <c r="AV146" s="43" t="str">
        <f>VLOOKUP(J146,[1]zmm081!$A$1:$D$1801,4,FALSE)</f>
        <v>费用-展览费</v>
      </c>
      <c r="AZ146" s="101">
        <f t="shared" si="6"/>
        <v>0</v>
      </c>
    </row>
    <row r="147" spans="1:52" ht="13.05" customHeight="1" x14ac:dyDescent="0.3">
      <c r="A147" s="16" t="s">
        <v>13</v>
      </c>
      <c r="B147" s="42" t="s">
        <v>15</v>
      </c>
      <c r="C147" s="4" t="s">
        <v>419</v>
      </c>
      <c r="D147" s="86" t="s">
        <v>101</v>
      </c>
      <c r="E147" s="4" t="s">
        <v>188</v>
      </c>
      <c r="F147" s="86" t="str">
        <f>VLOOKUP(E147,[1]产品服务编号编码规则!$K:$O,4,0)</f>
        <v>09</v>
      </c>
      <c r="G147" s="4" t="s">
        <v>192</v>
      </c>
      <c r="H147" s="98">
        <f>VLOOKUP(G147,[1]产品服务编号编码规则!M:O,3,0)</f>
        <v>4</v>
      </c>
      <c r="I147" s="86" t="s">
        <v>152</v>
      </c>
      <c r="J147" s="42" t="str">
        <f t="shared" si="5"/>
        <v>DDA09403</v>
      </c>
      <c r="K147" s="46" t="s">
        <v>944</v>
      </c>
      <c r="L147" s="92" t="s">
        <v>40</v>
      </c>
      <c r="M147" s="11">
        <v>1</v>
      </c>
      <c r="N147" s="9" t="s">
        <v>945</v>
      </c>
      <c r="O147" s="16" t="str">
        <f t="shared" si="8"/>
        <v>A</v>
      </c>
      <c r="P147" s="4" t="s">
        <v>633</v>
      </c>
      <c r="Q147" s="9">
        <f>VLOOKUP($P147,[1]税率!$H:$K,3,0)</f>
        <v>0.06</v>
      </c>
      <c r="R147" s="4" t="str">
        <f>VLOOKUP($P147,[1]税率!$H:$K,4,0)</f>
        <v>其他</v>
      </c>
      <c r="S147" s="4" t="s">
        <v>370</v>
      </c>
      <c r="T147" s="5">
        <f>VLOOKUP(S147,[1]税率!A:B,2,0)</f>
        <v>0</v>
      </c>
      <c r="U147" s="4" t="str">
        <f>VLOOKUP(S147,[1]税率!A:C,3,0)</f>
        <v>FW</v>
      </c>
      <c r="V147" s="16" t="s">
        <v>946</v>
      </c>
      <c r="W147" s="4" t="s">
        <v>947</v>
      </c>
      <c r="X147" s="4" t="s">
        <v>54</v>
      </c>
      <c r="Y147" s="4" t="s">
        <v>54</v>
      </c>
      <c r="Z147" s="4" t="s">
        <v>54</v>
      </c>
      <c r="AA147" s="4" t="s">
        <v>54</v>
      </c>
      <c r="AB147" s="9"/>
      <c r="AC147" s="9" t="s">
        <v>948</v>
      </c>
      <c r="AF147" s="86"/>
      <c r="AI147" s="5"/>
      <c r="AJ147" s="4" t="s">
        <v>426</v>
      </c>
      <c r="AK147" s="4" t="s">
        <v>231</v>
      </c>
      <c r="AL147" s="4" t="s">
        <v>407</v>
      </c>
      <c r="AN147" s="4" t="s">
        <v>253</v>
      </c>
      <c r="AP147" s="9" t="s">
        <v>42</v>
      </c>
      <c r="AQ147" s="4" t="s">
        <v>324</v>
      </c>
      <c r="AU147" s="43">
        <f>VLOOKUP(J147,[1]zmm081!$A$1:$D$1801,3,FALSE)</f>
        <v>5101018000</v>
      </c>
      <c r="AV147" s="43" t="str">
        <f>VLOOKUP(J147,[1]zmm081!$A$1:$D$1801,4,FALSE)</f>
        <v>费用-会议费</v>
      </c>
      <c r="AZ147" s="101">
        <f t="shared" si="6"/>
        <v>0</v>
      </c>
    </row>
    <row r="148" spans="1:52" ht="13.05" customHeight="1" x14ac:dyDescent="0.3">
      <c r="A148" s="16" t="s">
        <v>13</v>
      </c>
      <c r="B148" s="42" t="s">
        <v>15</v>
      </c>
      <c r="C148" s="4" t="s">
        <v>419</v>
      </c>
      <c r="D148" s="86" t="s">
        <v>101</v>
      </c>
      <c r="E148" s="4" t="s">
        <v>188</v>
      </c>
      <c r="F148" s="86" t="str">
        <f>VLOOKUP(E148,[1]产品服务编号编码规则!$K:$O,4,0)</f>
        <v>09</v>
      </c>
      <c r="G148" s="4" t="s">
        <v>192</v>
      </c>
      <c r="H148" s="98">
        <f>VLOOKUP(G148,[1]产品服务编号编码规则!M:O,3,0)</f>
        <v>4</v>
      </c>
      <c r="I148" s="86" t="s">
        <v>161</v>
      </c>
      <c r="J148" s="42" t="str">
        <f t="shared" si="5"/>
        <v>DDA09404</v>
      </c>
      <c r="K148" s="46" t="s">
        <v>950</v>
      </c>
      <c r="L148" s="92" t="s">
        <v>40</v>
      </c>
      <c r="M148" s="11">
        <v>1</v>
      </c>
      <c r="N148" s="9" t="s">
        <v>951</v>
      </c>
      <c r="O148" s="16" t="str">
        <f t="shared" si="8"/>
        <v>A</v>
      </c>
      <c r="P148" s="4" t="s">
        <v>633</v>
      </c>
      <c r="Q148" s="9">
        <f>VLOOKUP($P148,[1]税率!$H:$K,3,0)</f>
        <v>0.06</v>
      </c>
      <c r="R148" s="4" t="str">
        <f>VLOOKUP($P148,[1]税率!$H:$K,4,0)</f>
        <v>其他</v>
      </c>
      <c r="S148" s="4" t="s">
        <v>370</v>
      </c>
      <c r="T148" s="5">
        <f>VLOOKUP(S148,[1]税率!A:B,2,0)</f>
        <v>0</v>
      </c>
      <c r="U148" s="4" t="str">
        <f>VLOOKUP(S148,[1]税率!A:C,3,0)</f>
        <v>FW</v>
      </c>
      <c r="V148" s="16" t="s">
        <v>946</v>
      </c>
      <c r="W148" s="4" t="s">
        <v>947</v>
      </c>
      <c r="X148" s="4" t="s">
        <v>54</v>
      </c>
      <c r="Y148" s="4" t="s">
        <v>54</v>
      </c>
      <c r="Z148" s="4" t="s">
        <v>54</v>
      </c>
      <c r="AA148" s="4" t="s">
        <v>54</v>
      </c>
      <c r="AC148" s="4" t="s">
        <v>948</v>
      </c>
      <c r="AF148" s="4"/>
      <c r="AJ148" s="4" t="s">
        <v>450</v>
      </c>
      <c r="AK148" s="4" t="s">
        <v>231</v>
      </c>
      <c r="AL148" s="4" t="s">
        <v>407</v>
      </c>
      <c r="AP148" s="4" t="s">
        <v>42</v>
      </c>
      <c r="AQ148" s="4" t="s">
        <v>324</v>
      </c>
      <c r="AR148" s="4" t="s">
        <v>657</v>
      </c>
      <c r="AU148" s="43">
        <f>VLOOKUP(J148,[1]zmm081!$A$1:$D$1801,3,FALSE)</f>
        <v>5101018000</v>
      </c>
      <c r="AV148" s="43" t="str">
        <f>VLOOKUP(J148,[1]zmm081!$A$1:$D$1801,4,FALSE)</f>
        <v>费用-会议费</v>
      </c>
      <c r="AZ148" s="101">
        <f t="shared" si="6"/>
        <v>0</v>
      </c>
    </row>
    <row r="149" spans="1:52" ht="13.05" customHeight="1" x14ac:dyDescent="0.3">
      <c r="A149" s="16" t="s">
        <v>13</v>
      </c>
      <c r="B149" s="42" t="s">
        <v>15</v>
      </c>
      <c r="C149" s="4" t="s">
        <v>419</v>
      </c>
      <c r="D149" s="86" t="s">
        <v>101</v>
      </c>
      <c r="E149" s="4" t="s">
        <v>193</v>
      </c>
      <c r="F149" s="86">
        <f>VLOOKUP(E149,[1]产品服务编号编码规则!$K:$O,4,0)</f>
        <v>10</v>
      </c>
      <c r="G149" s="4" t="s">
        <v>194</v>
      </c>
      <c r="H149" s="98">
        <f>VLOOKUP(G149,[1]产品服务编号编码规则!M:O,3,0)</f>
        <v>1</v>
      </c>
      <c r="I149" s="86" t="s">
        <v>32</v>
      </c>
      <c r="J149" s="42" t="str">
        <f t="shared" si="5"/>
        <v>DDA10101</v>
      </c>
      <c r="K149" s="46" t="s">
        <v>953</v>
      </c>
      <c r="L149" s="11" t="s">
        <v>40</v>
      </c>
      <c r="M149" s="11">
        <v>1</v>
      </c>
      <c r="N149" s="4" t="s">
        <v>954</v>
      </c>
      <c r="O149" s="16" t="str">
        <f t="shared" si="8"/>
        <v>A</v>
      </c>
      <c r="P149" s="4" t="s">
        <v>633</v>
      </c>
      <c r="Q149" s="9">
        <f>VLOOKUP($P149,[1]税率!$H:$K,3,0)</f>
        <v>0.06</v>
      </c>
      <c r="R149" s="4" t="str">
        <f>VLOOKUP($P149,[1]税率!$H:$K,4,0)</f>
        <v>其他</v>
      </c>
      <c r="S149" s="16" t="s">
        <v>370</v>
      </c>
      <c r="T149" s="5">
        <f>VLOOKUP(S149,[1]税率!A:B,2,0)</f>
        <v>0</v>
      </c>
      <c r="U149" s="4" t="str">
        <f>VLOOKUP(S149,[1]税率!A:C,3,0)</f>
        <v>FW</v>
      </c>
      <c r="V149" s="16" t="s">
        <v>955</v>
      </c>
      <c r="W149" s="4" t="s">
        <v>956</v>
      </c>
      <c r="X149" s="4" t="s">
        <v>54</v>
      </c>
      <c r="Y149" s="4" t="s">
        <v>54</v>
      </c>
      <c r="Z149" s="4" t="s">
        <v>54</v>
      </c>
      <c r="AA149" s="4" t="s">
        <v>54</v>
      </c>
      <c r="AB149" s="9"/>
      <c r="AC149" s="9"/>
      <c r="AF149" s="86"/>
      <c r="AI149" s="5"/>
      <c r="AJ149" s="111" t="s">
        <v>530</v>
      </c>
      <c r="AK149" s="4" t="s">
        <v>231</v>
      </c>
      <c r="AL149" s="4" t="s">
        <v>407</v>
      </c>
      <c r="AN149" s="4" t="s">
        <v>957</v>
      </c>
      <c r="AP149" s="9"/>
      <c r="AQ149" s="4" t="s">
        <v>531</v>
      </c>
      <c r="AU149" s="43">
        <f>VLOOKUP(J149,[1]zmm081!$A$1:$D$1801,3,FALSE)</f>
        <v>5101045000</v>
      </c>
      <c r="AV149" s="43" t="str">
        <f>VLOOKUP(J149,[1]zmm081!$A$1:$D$1801,4,FALSE)</f>
        <v>费用-认证费</v>
      </c>
      <c r="AZ149" s="101">
        <f t="shared" si="6"/>
        <v>0</v>
      </c>
    </row>
    <row r="150" spans="1:52" ht="13.05" customHeight="1" x14ac:dyDescent="0.3">
      <c r="A150" s="16" t="s">
        <v>13</v>
      </c>
      <c r="B150" s="42" t="s">
        <v>15</v>
      </c>
      <c r="C150" s="4" t="s">
        <v>419</v>
      </c>
      <c r="D150" s="86" t="s">
        <v>101</v>
      </c>
      <c r="E150" s="4" t="s">
        <v>193</v>
      </c>
      <c r="F150" s="86">
        <f>VLOOKUP(E150,[1]产品服务编号编码规则!$K:$O,4,0)</f>
        <v>10</v>
      </c>
      <c r="G150" s="4" t="s">
        <v>194</v>
      </c>
      <c r="H150" s="98">
        <f>VLOOKUP(G150,[1]产品服务编号编码规则!M:O,3,0)</f>
        <v>1</v>
      </c>
      <c r="I150" s="86" t="s">
        <v>125</v>
      </c>
      <c r="J150" s="42" t="str">
        <f t="shared" ref="J150:J213" si="9">B150&amp;D150&amp;F150&amp;H150&amp;I150</f>
        <v>DDA10102</v>
      </c>
      <c r="K150" s="46" t="s">
        <v>959</v>
      </c>
      <c r="L150" s="92" t="s">
        <v>40</v>
      </c>
      <c r="M150" s="11">
        <v>1</v>
      </c>
      <c r="N150" s="9" t="s">
        <v>960</v>
      </c>
      <c r="O150" s="16" t="str">
        <f t="shared" si="8"/>
        <v>A</v>
      </c>
      <c r="P150" s="4" t="s">
        <v>633</v>
      </c>
      <c r="Q150" s="9">
        <f>VLOOKUP($P150,[1]税率!$H:$K,3,0)</f>
        <v>0.06</v>
      </c>
      <c r="R150" s="4" t="str">
        <f>VLOOKUP($P150,[1]税率!$H:$K,4,0)</f>
        <v>其他</v>
      </c>
      <c r="S150" s="16" t="s">
        <v>370</v>
      </c>
      <c r="T150" s="5">
        <f>VLOOKUP(S150,[1]税率!A:B,2,0)</f>
        <v>0</v>
      </c>
      <c r="U150" s="4" t="str">
        <f>VLOOKUP(S150,[1]税率!A:C,3,0)</f>
        <v>FW</v>
      </c>
      <c r="V150" s="16" t="s">
        <v>955</v>
      </c>
      <c r="W150" s="4" t="s">
        <v>956</v>
      </c>
      <c r="X150" s="4" t="s">
        <v>54</v>
      </c>
      <c r="Y150" s="4" t="s">
        <v>54</v>
      </c>
      <c r="Z150" s="4" t="s">
        <v>54</v>
      </c>
      <c r="AA150" s="4" t="s">
        <v>54</v>
      </c>
      <c r="AB150" s="9"/>
      <c r="AC150" s="9"/>
      <c r="AF150" s="86"/>
      <c r="AI150" s="5"/>
      <c r="AJ150" s="111" t="s">
        <v>628</v>
      </c>
      <c r="AK150" s="4" t="s">
        <v>231</v>
      </c>
      <c r="AL150" s="4" t="s">
        <v>407</v>
      </c>
      <c r="AN150" s="4" t="s">
        <v>957</v>
      </c>
      <c r="AP150" s="9" t="s">
        <v>42</v>
      </c>
      <c r="AQ150" s="4" t="s">
        <v>531</v>
      </c>
      <c r="AU150" s="43">
        <f>VLOOKUP(J150,[1]zmm081!$A$1:$D$1801,3,FALSE)</f>
        <v>5101045000</v>
      </c>
      <c r="AV150" s="43" t="str">
        <f>VLOOKUP(J150,[1]zmm081!$A$1:$D$1801,4,FALSE)</f>
        <v>费用-认证费</v>
      </c>
      <c r="AZ150" s="101">
        <f t="shared" ref="AZ150:AZ213" si="10">V150-AU150</f>
        <v>0</v>
      </c>
    </row>
    <row r="151" spans="1:52" ht="13.05" customHeight="1" x14ac:dyDescent="0.3">
      <c r="A151" s="16" t="s">
        <v>13</v>
      </c>
      <c r="B151" s="42" t="s">
        <v>15</v>
      </c>
      <c r="C151" s="4" t="s">
        <v>419</v>
      </c>
      <c r="D151" s="86" t="s">
        <v>101</v>
      </c>
      <c r="E151" s="4" t="s">
        <v>193</v>
      </c>
      <c r="F151" s="86">
        <f>VLOOKUP(E151,[1]产品服务编号编码规则!$K:$O,4,0)</f>
        <v>10</v>
      </c>
      <c r="G151" s="4" t="s">
        <v>194</v>
      </c>
      <c r="H151" s="98">
        <f>VLOOKUP(G151,[1]产品服务编号编码规则!M:O,3,0)</f>
        <v>1</v>
      </c>
      <c r="I151" s="86" t="s">
        <v>152</v>
      </c>
      <c r="J151" s="42" t="str">
        <f t="shared" si="9"/>
        <v>DDA10103</v>
      </c>
      <c r="K151" s="4" t="s">
        <v>962</v>
      </c>
      <c r="L151" s="11" t="s">
        <v>40</v>
      </c>
      <c r="M151" s="11">
        <v>1</v>
      </c>
      <c r="N151" s="4" t="s">
        <v>963</v>
      </c>
      <c r="O151" s="16" t="str">
        <f t="shared" si="8"/>
        <v>A</v>
      </c>
      <c r="P151" s="4" t="s">
        <v>633</v>
      </c>
      <c r="Q151" s="9">
        <f>VLOOKUP($P151,[1]税率!$H:$K,3,0)</f>
        <v>0.06</v>
      </c>
      <c r="R151" s="4" t="str">
        <f>VLOOKUP($P151,[1]税率!$H:$K,4,0)</f>
        <v>其他</v>
      </c>
      <c r="S151" s="16" t="s">
        <v>370</v>
      </c>
      <c r="T151" s="5">
        <f>VLOOKUP(S151,[1]税率!A:B,2,0)</f>
        <v>0</v>
      </c>
      <c r="U151" s="4" t="str">
        <f>VLOOKUP(S151,[1]税率!A:C,3,0)</f>
        <v>FW</v>
      </c>
      <c r="V151" s="16" t="s">
        <v>955</v>
      </c>
      <c r="W151" s="4" t="s">
        <v>956</v>
      </c>
      <c r="X151" s="4" t="s">
        <v>54</v>
      </c>
      <c r="Y151" s="4" t="s">
        <v>54</v>
      </c>
      <c r="Z151" s="4" t="s">
        <v>54</v>
      </c>
      <c r="AA151" s="4" t="s">
        <v>54</v>
      </c>
      <c r="AB151" s="9"/>
      <c r="AC151" s="9"/>
      <c r="AF151" s="86"/>
      <c r="AI151" s="5"/>
      <c r="AJ151" s="4" t="s">
        <v>230</v>
      </c>
      <c r="AK151" s="4" t="s">
        <v>231</v>
      </c>
      <c r="AL151" s="4" t="s">
        <v>407</v>
      </c>
      <c r="AN151" s="4" t="s">
        <v>233</v>
      </c>
      <c r="AP151" s="9"/>
      <c r="AQ151" s="4" t="s">
        <v>531</v>
      </c>
      <c r="AU151" s="43">
        <f>VLOOKUP(J151,[1]zmm081!$A$1:$D$1801,3,FALSE)</f>
        <v>5101045000</v>
      </c>
      <c r="AV151" s="43" t="str">
        <f>VLOOKUP(J151,[1]zmm081!$A$1:$D$1801,4,FALSE)</f>
        <v>费用-认证费</v>
      </c>
      <c r="AZ151" s="101">
        <f t="shared" si="10"/>
        <v>0</v>
      </c>
    </row>
    <row r="152" spans="1:52" ht="13.05" customHeight="1" x14ac:dyDescent="0.3">
      <c r="A152" s="16" t="s">
        <v>13</v>
      </c>
      <c r="B152" s="42" t="s">
        <v>15</v>
      </c>
      <c r="C152" s="4" t="s">
        <v>419</v>
      </c>
      <c r="D152" s="86" t="s">
        <v>101</v>
      </c>
      <c r="E152" s="4" t="s">
        <v>193</v>
      </c>
      <c r="F152" s="86">
        <f>VLOOKUP(E152,[1]产品服务编号编码规则!$K:$O,4,0)</f>
        <v>10</v>
      </c>
      <c r="G152" s="4" t="s">
        <v>194</v>
      </c>
      <c r="H152" s="98">
        <f>VLOOKUP(G152,[1]产品服务编号编码规则!M:O,3,0)</f>
        <v>1</v>
      </c>
      <c r="I152" s="86" t="s">
        <v>161</v>
      </c>
      <c r="J152" s="42" t="str">
        <f t="shared" si="9"/>
        <v>DDA10104</v>
      </c>
      <c r="K152" s="46" t="s">
        <v>965</v>
      </c>
      <c r="L152" s="92" t="s">
        <v>40</v>
      </c>
      <c r="M152" s="11">
        <v>1</v>
      </c>
      <c r="N152" s="4" t="s">
        <v>966</v>
      </c>
      <c r="O152" s="16" t="str">
        <f t="shared" si="8"/>
        <v>A</v>
      </c>
      <c r="P152" s="4" t="s">
        <v>633</v>
      </c>
      <c r="Q152" s="9">
        <f>VLOOKUP($P152,[1]税率!$H:$K,3,0)</f>
        <v>0.06</v>
      </c>
      <c r="R152" s="4" t="str">
        <f>VLOOKUP($P152,[1]税率!$H:$K,4,0)</f>
        <v>其他</v>
      </c>
      <c r="S152" s="16" t="s">
        <v>370</v>
      </c>
      <c r="T152" s="5">
        <f>VLOOKUP(S152,[1]税率!A:B,2,0)</f>
        <v>0</v>
      </c>
      <c r="U152" s="4" t="str">
        <f>VLOOKUP(S152,[1]税率!A:C,3,0)</f>
        <v>FW</v>
      </c>
      <c r="V152" s="16" t="s">
        <v>873</v>
      </c>
      <c r="W152" s="4" t="s">
        <v>874</v>
      </c>
      <c r="X152" s="4" t="s">
        <v>54</v>
      </c>
      <c r="Y152" s="4" t="s">
        <v>54</v>
      </c>
      <c r="Z152" s="4" t="s">
        <v>54</v>
      </c>
      <c r="AA152" s="4" t="s">
        <v>54</v>
      </c>
      <c r="AB152" s="9"/>
      <c r="AC152" s="9"/>
      <c r="AF152" s="86"/>
      <c r="AI152" s="4"/>
      <c r="AJ152" s="111" t="s">
        <v>628</v>
      </c>
      <c r="AK152" s="4" t="s">
        <v>231</v>
      </c>
      <c r="AL152" s="4" t="s">
        <v>407</v>
      </c>
      <c r="AN152" s="4" t="s">
        <v>556</v>
      </c>
      <c r="AO152" s="86"/>
      <c r="AP152" s="4" t="s">
        <v>42</v>
      </c>
      <c r="AQ152" s="4" t="s">
        <v>531</v>
      </c>
      <c r="AU152" s="43">
        <f>VLOOKUP(J152,[1]zmm081!$A$1:$D$1801,3,FALSE)</f>
        <v>5101063000</v>
      </c>
      <c r="AV152" s="43" t="str">
        <f>VLOOKUP(J152,[1]zmm081!$A$1:$D$1801,4,FALSE)</f>
        <v>费用-检测费</v>
      </c>
      <c r="AZ152" s="101">
        <f t="shared" si="10"/>
        <v>0</v>
      </c>
    </row>
    <row r="153" spans="1:52" ht="13.05" customHeight="1" x14ac:dyDescent="0.3">
      <c r="A153" s="102" t="s">
        <v>13</v>
      </c>
      <c r="B153" s="106" t="s">
        <v>15</v>
      </c>
      <c r="C153" s="103" t="s">
        <v>419</v>
      </c>
      <c r="D153" s="104" t="s">
        <v>101</v>
      </c>
      <c r="E153" s="103" t="s">
        <v>193</v>
      </c>
      <c r="F153" s="104">
        <f>VLOOKUP(E153,[1]产品服务编号编码规则!$K:$O,4,0)</f>
        <v>10</v>
      </c>
      <c r="G153" s="103" t="s">
        <v>194</v>
      </c>
      <c r="H153" s="105">
        <f>VLOOKUP(G153,[1]产品服务编号编码规则!M:O,3,0)</f>
        <v>1</v>
      </c>
      <c r="I153" s="104" t="s">
        <v>26</v>
      </c>
      <c r="J153" s="106" t="str">
        <f t="shared" si="9"/>
        <v>DDA10105</v>
      </c>
      <c r="K153" s="113" t="s">
        <v>967</v>
      </c>
      <c r="L153" s="107" t="s">
        <v>40</v>
      </c>
      <c r="M153" s="108">
        <v>1</v>
      </c>
      <c r="N153" s="103" t="s">
        <v>968</v>
      </c>
      <c r="O153" s="16" t="str">
        <f t="shared" si="8"/>
        <v>A</v>
      </c>
      <c r="P153" s="4" t="s">
        <v>633</v>
      </c>
      <c r="Q153" s="9">
        <f>VLOOKUP($P153,[1]税率!$H:$K,3,0)</f>
        <v>0.06</v>
      </c>
      <c r="R153" s="4" t="str">
        <f>VLOOKUP($P153,[1]税率!$H:$K,4,0)</f>
        <v>其他</v>
      </c>
      <c r="S153" s="16" t="s">
        <v>370</v>
      </c>
      <c r="T153" s="5">
        <f>VLOOKUP(S153,[1]税率!A:B,2,0)</f>
        <v>0</v>
      </c>
      <c r="U153" s="4" t="str">
        <f>VLOOKUP(S153,[1]税率!A:C,3,0)</f>
        <v>FW</v>
      </c>
      <c r="V153" s="103" t="s">
        <v>873</v>
      </c>
      <c r="W153" s="103" t="s">
        <v>874</v>
      </c>
      <c r="X153" s="4" t="s">
        <v>54</v>
      </c>
      <c r="Y153" s="4" t="s">
        <v>54</v>
      </c>
      <c r="Z153" s="4" t="s">
        <v>54</v>
      </c>
      <c r="AA153" s="4" t="s">
        <v>54</v>
      </c>
      <c r="AF153" s="4"/>
      <c r="AJ153" s="111" t="s">
        <v>530</v>
      </c>
      <c r="AK153" s="4" t="s">
        <v>231</v>
      </c>
      <c r="AL153" s="4" t="s">
        <v>407</v>
      </c>
      <c r="AN153" s="4" t="s">
        <v>556</v>
      </c>
      <c r="AP153" s="103" t="s">
        <v>42</v>
      </c>
      <c r="AQ153" s="103" t="s">
        <v>531</v>
      </c>
      <c r="AR153" s="4" t="s">
        <v>969</v>
      </c>
      <c r="AS153" s="4" t="s">
        <v>970</v>
      </c>
      <c r="AU153" s="43" t="e">
        <f>VLOOKUP(J153,[1]zmm081!$A$1:$D$1801,3,FALSE)</f>
        <v>#N/A</v>
      </c>
      <c r="AV153" s="43" t="e">
        <f>VLOOKUP(J153,[1]zmm081!$A$1:$D$1801,4,FALSE)</f>
        <v>#N/A</v>
      </c>
      <c r="AZ153" s="43" t="e">
        <f t="shared" si="10"/>
        <v>#N/A</v>
      </c>
    </row>
    <row r="154" spans="1:52" ht="13.05" customHeight="1" x14ac:dyDescent="0.3">
      <c r="A154" s="16" t="s">
        <v>13</v>
      </c>
      <c r="B154" s="42" t="s">
        <v>15</v>
      </c>
      <c r="C154" s="4" t="s">
        <v>419</v>
      </c>
      <c r="D154" s="86" t="s">
        <v>101</v>
      </c>
      <c r="E154" s="4" t="s">
        <v>193</v>
      </c>
      <c r="F154" s="86">
        <f>VLOOKUP(E154,[1]产品服务编号编码规则!$K:$O,4,0)</f>
        <v>10</v>
      </c>
      <c r="G154" s="4" t="s">
        <v>194</v>
      </c>
      <c r="H154" s="98">
        <f>VLOOKUP(G154,[1]产品服务编号编码规则!M:O,3,0)</f>
        <v>1</v>
      </c>
      <c r="I154" s="86" t="s">
        <v>169</v>
      </c>
      <c r="J154" s="42" t="str">
        <f t="shared" si="9"/>
        <v>DDA10106</v>
      </c>
      <c r="K154" s="46" t="s">
        <v>972</v>
      </c>
      <c r="L154" s="92" t="s">
        <v>40</v>
      </c>
      <c r="M154" s="11">
        <v>1</v>
      </c>
      <c r="N154" s="9" t="s">
        <v>973</v>
      </c>
      <c r="O154" s="16" t="str">
        <f t="shared" ref="O154:O177" si="11">D154</f>
        <v>A</v>
      </c>
      <c r="P154" s="4" t="s">
        <v>633</v>
      </c>
      <c r="Q154" s="9">
        <f>VLOOKUP($P154,[1]税率!$H:$K,3,0)</f>
        <v>0.06</v>
      </c>
      <c r="R154" s="4" t="str">
        <f>VLOOKUP($P154,[1]税率!$H:$K,4,0)</f>
        <v>其他</v>
      </c>
      <c r="S154" s="16" t="s">
        <v>370</v>
      </c>
      <c r="T154" s="5">
        <f>VLOOKUP(S154,[1]税率!A:B,2,0)</f>
        <v>0</v>
      </c>
      <c r="U154" s="4" t="str">
        <f>VLOOKUP(S154,[1]税率!A:C,3,0)</f>
        <v>FW</v>
      </c>
      <c r="V154" s="4" t="s">
        <v>873</v>
      </c>
      <c r="W154" s="4" t="s">
        <v>874</v>
      </c>
      <c r="X154" s="4" t="s">
        <v>54</v>
      </c>
      <c r="Y154" s="4" t="s">
        <v>54</v>
      </c>
      <c r="Z154" s="4" t="s">
        <v>54</v>
      </c>
      <c r="AA154" s="4" t="s">
        <v>54</v>
      </c>
      <c r="AF154" s="4"/>
      <c r="AJ154" s="111" t="s">
        <v>530</v>
      </c>
      <c r="AK154" s="4" t="s">
        <v>231</v>
      </c>
      <c r="AL154" s="4" t="s">
        <v>407</v>
      </c>
      <c r="AN154" s="4" t="s">
        <v>556</v>
      </c>
      <c r="AP154" s="4" t="s">
        <v>42</v>
      </c>
      <c r="AQ154" s="4" t="s">
        <v>531</v>
      </c>
      <c r="AU154" s="43">
        <f>VLOOKUP(J154,[1]zmm081!$A$1:$D$1801,3,FALSE)</f>
        <v>5101063000</v>
      </c>
      <c r="AV154" s="43" t="str">
        <f>VLOOKUP(J154,[1]zmm081!$A$1:$D$1801,4,FALSE)</f>
        <v>费用-检测费</v>
      </c>
      <c r="AZ154" s="43">
        <f t="shared" si="10"/>
        <v>0</v>
      </c>
    </row>
    <row r="155" spans="1:52" ht="13.05" customHeight="1" x14ac:dyDescent="0.3">
      <c r="A155" s="16" t="s">
        <v>13</v>
      </c>
      <c r="B155" s="42" t="s">
        <v>15</v>
      </c>
      <c r="C155" s="4" t="s">
        <v>419</v>
      </c>
      <c r="D155" s="86" t="s">
        <v>101</v>
      </c>
      <c r="E155" s="4" t="s">
        <v>193</v>
      </c>
      <c r="F155" s="86">
        <f>VLOOKUP(E155,[1]产品服务编号编码规则!$K:$O,4,0)</f>
        <v>10</v>
      </c>
      <c r="G155" s="4" t="s">
        <v>194</v>
      </c>
      <c r="H155" s="98">
        <f>VLOOKUP(G155,[1]产品服务编号编码规则!M:O,3,0)</f>
        <v>1</v>
      </c>
      <c r="I155" s="86" t="s">
        <v>175</v>
      </c>
      <c r="J155" s="42" t="str">
        <f t="shared" si="9"/>
        <v>DDA10107</v>
      </c>
      <c r="K155" s="46" t="s">
        <v>975</v>
      </c>
      <c r="L155" s="11" t="s">
        <v>40</v>
      </c>
      <c r="M155" s="11">
        <v>1</v>
      </c>
      <c r="N155" s="4" t="s">
        <v>976</v>
      </c>
      <c r="O155" s="16" t="str">
        <f t="shared" si="11"/>
        <v>A</v>
      </c>
      <c r="P155" s="4" t="s">
        <v>633</v>
      </c>
      <c r="Q155" s="9">
        <f>VLOOKUP($P155,[1]税率!$H:$K,3,0)</f>
        <v>0.06</v>
      </c>
      <c r="R155" s="4" t="str">
        <f>VLOOKUP($P155,[1]税率!$H:$K,4,0)</f>
        <v>其他</v>
      </c>
      <c r="S155" s="16" t="s">
        <v>370</v>
      </c>
      <c r="T155" s="5">
        <f>VLOOKUP(S155,[1]税率!A:B,2,0)</f>
        <v>0</v>
      </c>
      <c r="U155" s="4" t="str">
        <f>VLOOKUP(S155,[1]税率!A:C,3,0)</f>
        <v>FW</v>
      </c>
      <c r="V155" s="4" t="s">
        <v>955</v>
      </c>
      <c r="W155" s="4" t="s">
        <v>956</v>
      </c>
      <c r="X155" s="4" t="s">
        <v>54</v>
      </c>
      <c r="Y155" s="4" t="s">
        <v>54</v>
      </c>
      <c r="Z155" s="4" t="s">
        <v>54</v>
      </c>
      <c r="AA155" s="4" t="s">
        <v>54</v>
      </c>
      <c r="AF155" s="4"/>
      <c r="AK155" s="4" t="s">
        <v>231</v>
      </c>
      <c r="AL155" s="4" t="s">
        <v>407</v>
      </c>
      <c r="AQ155" s="4" t="s">
        <v>531</v>
      </c>
      <c r="AR155" s="4" t="s">
        <v>977</v>
      </c>
      <c r="AU155" s="43">
        <f>VLOOKUP(J155,[1]zmm081!$A$1:$D$1801,3,FALSE)</f>
        <v>5101045000</v>
      </c>
      <c r="AV155" s="43" t="str">
        <f>VLOOKUP(J155,[1]zmm081!$A$1:$D$1801,4,FALSE)</f>
        <v>费用-认证费</v>
      </c>
      <c r="AZ155" s="43">
        <f t="shared" si="10"/>
        <v>0</v>
      </c>
    </row>
    <row r="156" spans="1:52" ht="13.05" customHeight="1" x14ac:dyDescent="0.3">
      <c r="A156" s="4" t="s">
        <v>13</v>
      </c>
      <c r="B156" s="16" t="s">
        <v>15</v>
      </c>
      <c r="C156" s="4" t="s">
        <v>419</v>
      </c>
      <c r="D156" s="86" t="s">
        <v>101</v>
      </c>
      <c r="E156" s="4" t="s">
        <v>193</v>
      </c>
      <c r="F156" s="86">
        <f>VLOOKUP(E156,[1]产品服务编号编码规则!$K:$O,4,0)</f>
        <v>10</v>
      </c>
      <c r="G156" s="16" t="s">
        <v>194</v>
      </c>
      <c r="H156" s="98">
        <f>VLOOKUP(G156,[1]产品服务编号编码规则!M:O,3,0)</f>
        <v>1</v>
      </c>
      <c r="I156" s="86" t="s">
        <v>181</v>
      </c>
      <c r="J156" s="42" t="str">
        <f t="shared" si="9"/>
        <v>DDA10108</v>
      </c>
      <c r="K156" s="4" t="s">
        <v>979</v>
      </c>
      <c r="L156" s="11" t="s">
        <v>40</v>
      </c>
      <c r="M156" s="11">
        <v>1</v>
      </c>
      <c r="N156" s="4" t="s">
        <v>980</v>
      </c>
      <c r="O156" s="16" t="str">
        <f t="shared" si="11"/>
        <v>A</v>
      </c>
      <c r="P156" s="4" t="s">
        <v>633</v>
      </c>
      <c r="Q156" s="9">
        <f>VLOOKUP($P156,[1]税率!$H:$K,3,0)</f>
        <v>0.06</v>
      </c>
      <c r="R156" s="4" t="str">
        <f>VLOOKUP($P156,[1]税率!$H:$K,4,0)</f>
        <v>其他</v>
      </c>
      <c r="S156" s="16" t="s">
        <v>370</v>
      </c>
      <c r="T156" s="16">
        <f>VLOOKUP(S156,[1]税率!A:B,2,0)</f>
        <v>0</v>
      </c>
      <c r="U156" s="4" t="str">
        <f>VLOOKUP(S156,[1]税率!A:C,3,0)</f>
        <v>FW</v>
      </c>
      <c r="V156" s="16" t="s">
        <v>955</v>
      </c>
      <c r="W156" s="4" t="s">
        <v>956</v>
      </c>
      <c r="X156" s="4" t="s">
        <v>54</v>
      </c>
      <c r="Y156" s="4" t="s">
        <v>54</v>
      </c>
      <c r="Z156" s="4" t="s">
        <v>54</v>
      </c>
      <c r="AA156" s="4" t="s">
        <v>54</v>
      </c>
      <c r="AB156" s="9"/>
      <c r="AC156" s="9"/>
      <c r="AF156" s="86"/>
      <c r="AI156" s="5"/>
      <c r="AK156" s="4" t="s">
        <v>684</v>
      </c>
      <c r="AP156" s="9"/>
      <c r="AQ156" s="4" t="s">
        <v>330</v>
      </c>
      <c r="AR156" s="4" t="s">
        <v>981</v>
      </c>
      <c r="AS156" s="4" t="s">
        <v>982</v>
      </c>
      <c r="AU156" s="43">
        <f>VLOOKUP(J156,[1]zmm081!$A$1:$D$1801,3,FALSE)</f>
        <v>5101045000</v>
      </c>
      <c r="AV156" s="43" t="str">
        <f>VLOOKUP(J156,[1]zmm081!$A$1:$D$1801,4,FALSE)</f>
        <v>费用-认证费</v>
      </c>
      <c r="AZ156" s="101">
        <f t="shared" si="10"/>
        <v>0</v>
      </c>
    </row>
    <row r="157" spans="1:52" ht="13.05" customHeight="1" x14ac:dyDescent="0.3">
      <c r="A157" s="4" t="s">
        <v>13</v>
      </c>
      <c r="B157" s="16" t="s">
        <v>15</v>
      </c>
      <c r="C157" s="4" t="s">
        <v>419</v>
      </c>
      <c r="D157" s="86" t="s">
        <v>101</v>
      </c>
      <c r="E157" s="4" t="s">
        <v>193</v>
      </c>
      <c r="F157" s="86">
        <f>VLOOKUP(E157,[1]产品服务编号编码规则!$K:$O,4,0)</f>
        <v>10</v>
      </c>
      <c r="G157" s="16" t="s">
        <v>194</v>
      </c>
      <c r="H157" s="98">
        <f>VLOOKUP(G157,[1]产品服务编号编码规则!M:O,3,0)</f>
        <v>1</v>
      </c>
      <c r="I157" s="86" t="s">
        <v>187</v>
      </c>
      <c r="J157" s="42" t="str">
        <f t="shared" si="9"/>
        <v>DDA10109</v>
      </c>
      <c r="K157" s="4" t="s">
        <v>984</v>
      </c>
      <c r="L157" s="11" t="s">
        <v>40</v>
      </c>
      <c r="M157" s="11">
        <v>1</v>
      </c>
      <c r="N157" s="4" t="s">
        <v>985</v>
      </c>
      <c r="O157" s="16" t="str">
        <f t="shared" si="11"/>
        <v>A</v>
      </c>
      <c r="P157" s="4" t="s">
        <v>633</v>
      </c>
      <c r="Q157" s="9">
        <f>VLOOKUP($P157,[1]税率!$H:$K,3,0)</f>
        <v>0.06</v>
      </c>
      <c r="R157" s="4" t="str">
        <f>VLOOKUP($P157,[1]税率!$H:$K,4,0)</f>
        <v>其他</v>
      </c>
      <c r="S157" s="16" t="s">
        <v>370</v>
      </c>
      <c r="T157" s="16">
        <f>VLOOKUP(S157,[1]税率!A:B,2,0)</f>
        <v>0</v>
      </c>
      <c r="U157" s="4" t="str">
        <f>VLOOKUP(S157,[1]税率!A:C,3,0)</f>
        <v>FW</v>
      </c>
      <c r="V157" s="16" t="s">
        <v>873</v>
      </c>
      <c r="W157" s="4" t="s">
        <v>874</v>
      </c>
      <c r="X157" s="4" t="s">
        <v>54</v>
      </c>
      <c r="Y157" s="4" t="s">
        <v>54</v>
      </c>
      <c r="Z157" s="4" t="s">
        <v>54</v>
      </c>
      <c r="AA157" s="4" t="s">
        <v>54</v>
      </c>
      <c r="AB157" s="9"/>
      <c r="AC157" s="9"/>
      <c r="AF157" s="86"/>
      <c r="AI157" s="5"/>
      <c r="AK157" s="4" t="s">
        <v>684</v>
      </c>
      <c r="AP157" s="9"/>
      <c r="AQ157" s="4" t="s">
        <v>330</v>
      </c>
      <c r="AR157" s="4" t="s">
        <v>981</v>
      </c>
      <c r="AS157" s="4" t="s">
        <v>982</v>
      </c>
      <c r="AU157" s="43">
        <f>VLOOKUP(J157,[1]zmm081!$A$1:$D$1801,3,FALSE)</f>
        <v>5101063000</v>
      </c>
      <c r="AV157" s="43" t="str">
        <f>VLOOKUP(J157,[1]zmm081!$A$1:$D$1801,4,FALSE)</f>
        <v>费用-检测费</v>
      </c>
      <c r="AZ157" s="101">
        <f t="shared" si="10"/>
        <v>0</v>
      </c>
    </row>
    <row r="158" spans="1:52" ht="13.05" customHeight="1" x14ac:dyDescent="0.3">
      <c r="A158" s="4" t="s">
        <v>13</v>
      </c>
      <c r="B158" s="16" t="s">
        <v>15</v>
      </c>
      <c r="C158" s="4" t="s">
        <v>419</v>
      </c>
      <c r="D158" s="86" t="s">
        <v>101</v>
      </c>
      <c r="E158" s="4" t="s">
        <v>193</v>
      </c>
      <c r="F158" s="86">
        <f>VLOOKUP(E158,[1]产品服务编号编码规则!$K:$O,4,0)</f>
        <v>10</v>
      </c>
      <c r="G158" s="16" t="s">
        <v>194</v>
      </c>
      <c r="H158" s="98">
        <f>VLOOKUP(G158,[1]产品服务编号编码规则!M:O,3,0)</f>
        <v>1</v>
      </c>
      <c r="I158" s="86" t="s">
        <v>361</v>
      </c>
      <c r="J158" s="110" t="str">
        <f t="shared" si="9"/>
        <v>DDA10110</v>
      </c>
      <c r="K158" s="110" t="s">
        <v>987</v>
      </c>
      <c r="L158" s="98" t="s">
        <v>40</v>
      </c>
      <c r="M158" s="98">
        <v>1</v>
      </c>
      <c r="N158" s="4" t="s">
        <v>988</v>
      </c>
      <c r="O158" s="16" t="str">
        <f t="shared" si="11"/>
        <v>A</v>
      </c>
      <c r="P158" s="4" t="s">
        <v>633</v>
      </c>
      <c r="Q158" s="9">
        <f>VLOOKUP($P158,[1]税率!$H:$K,3,0)</f>
        <v>0.06</v>
      </c>
      <c r="R158" s="4" t="str">
        <f>VLOOKUP($P158,[1]税率!$H:$K,4,0)</f>
        <v>其他</v>
      </c>
      <c r="S158" s="16" t="s">
        <v>370</v>
      </c>
      <c r="T158" s="5">
        <f>VLOOKUP(S158,[1]税率!A:B,2,0)</f>
        <v>0</v>
      </c>
      <c r="U158" s="4" t="str">
        <f>VLOOKUP(S158,[1]税率!A:C,3,0)</f>
        <v>FW</v>
      </c>
      <c r="V158" s="16" t="s">
        <v>873</v>
      </c>
      <c r="W158" s="4" t="s">
        <v>874</v>
      </c>
      <c r="X158" s="4" t="s">
        <v>54</v>
      </c>
      <c r="Y158" s="4" t="s">
        <v>54</v>
      </c>
      <c r="Z158" s="4" t="s">
        <v>54</v>
      </c>
      <c r="AA158" s="4" t="s">
        <v>54</v>
      </c>
      <c r="AB158" s="9"/>
      <c r="AC158" s="9"/>
      <c r="AF158" s="86"/>
      <c r="AI158" s="5"/>
      <c r="AJ158" s="111" t="s">
        <v>628</v>
      </c>
      <c r="AK158" s="4" t="s">
        <v>231</v>
      </c>
      <c r="AL158" s="4" t="s">
        <v>407</v>
      </c>
      <c r="AN158" s="4" t="s">
        <v>430</v>
      </c>
      <c r="AP158" s="9" t="s">
        <v>42</v>
      </c>
      <c r="AQ158" s="4" t="s">
        <v>324</v>
      </c>
      <c r="AR158" s="4" t="s">
        <v>748</v>
      </c>
      <c r="AS158" s="4" t="s">
        <v>989</v>
      </c>
      <c r="AU158" s="43">
        <f>VLOOKUP(J158,[1]zmm081!$A$1:$D$1801,3,FALSE)</f>
        <v>5101063000</v>
      </c>
      <c r="AV158" s="43" t="str">
        <f>VLOOKUP(J158,[1]zmm081!$A$1:$D$1801,4,FALSE)</f>
        <v>费用-检测费</v>
      </c>
      <c r="AZ158" s="101">
        <f t="shared" si="10"/>
        <v>0</v>
      </c>
    </row>
    <row r="159" spans="1:52" ht="13.05" customHeight="1" x14ac:dyDescent="0.3">
      <c r="A159" s="16" t="s">
        <v>13</v>
      </c>
      <c r="B159" s="42" t="s">
        <v>15</v>
      </c>
      <c r="C159" s="4" t="s">
        <v>419</v>
      </c>
      <c r="D159" s="86" t="s">
        <v>101</v>
      </c>
      <c r="E159" s="4" t="s">
        <v>193</v>
      </c>
      <c r="F159" s="86">
        <f>VLOOKUP(E159,[1]产品服务编号编码规则!$K:$O,4,0)</f>
        <v>10</v>
      </c>
      <c r="G159" s="4" t="s">
        <v>195</v>
      </c>
      <c r="H159" s="98">
        <f>VLOOKUP(G159,[1]产品服务编号编码规则!M:O,3,0)</f>
        <v>2</v>
      </c>
      <c r="I159" s="86" t="s">
        <v>32</v>
      </c>
      <c r="J159" s="42" t="str">
        <f t="shared" si="9"/>
        <v>DDA10201</v>
      </c>
      <c r="K159" s="46" t="s">
        <v>990</v>
      </c>
      <c r="L159" s="92" t="s">
        <v>40</v>
      </c>
      <c r="M159" s="11">
        <v>1</v>
      </c>
      <c r="N159" s="9" t="s">
        <v>991</v>
      </c>
      <c r="O159" s="16" t="str">
        <f t="shared" si="11"/>
        <v>A</v>
      </c>
      <c r="P159" s="4" t="s">
        <v>633</v>
      </c>
      <c r="Q159" s="9">
        <f>VLOOKUP($P159,[1]税率!$H:$K,3,0)</f>
        <v>0.06</v>
      </c>
      <c r="R159" s="4" t="str">
        <f>VLOOKUP($P159,[1]税率!$H:$K,4,0)</f>
        <v>其他</v>
      </c>
      <c r="S159" s="16" t="s">
        <v>370</v>
      </c>
      <c r="T159" s="5">
        <f>VLOOKUP(S159,[1]税率!A:B,2,0)</f>
        <v>0</v>
      </c>
      <c r="U159" s="4" t="str">
        <f>VLOOKUP(S159,[1]税率!A:C,3,0)</f>
        <v>FW</v>
      </c>
      <c r="V159" s="16" t="s">
        <v>246</v>
      </c>
      <c r="W159" s="4" t="s">
        <v>247</v>
      </c>
      <c r="X159" s="4" t="s">
        <v>54</v>
      </c>
      <c r="Y159" s="4" t="s">
        <v>54</v>
      </c>
      <c r="Z159" s="4" t="s">
        <v>54</v>
      </c>
      <c r="AA159" s="4" t="s">
        <v>58</v>
      </c>
      <c r="AB159" s="9"/>
      <c r="AC159" s="9"/>
      <c r="AF159" s="86"/>
      <c r="AI159" s="5"/>
      <c r="AJ159" s="4" t="s">
        <v>230</v>
      </c>
      <c r="AK159" s="4" t="s">
        <v>231</v>
      </c>
      <c r="AL159" s="4" t="s">
        <v>407</v>
      </c>
      <c r="AN159" s="4" t="s">
        <v>233</v>
      </c>
      <c r="AP159" s="9" t="s">
        <v>42</v>
      </c>
      <c r="AQ159" s="4" t="s">
        <v>324</v>
      </c>
      <c r="AU159" s="43">
        <f>VLOOKUP(J159,[1]zmm081!$A$1:$D$1801,3,FALSE)</f>
        <v>5101039001</v>
      </c>
      <c r="AV159" s="43" t="str">
        <f>VLOOKUP(J159,[1]zmm081!$A$1:$D$1801,4,FALSE)</f>
        <v>费用-中介机构服务费-审计费</v>
      </c>
      <c r="AZ159" s="101">
        <f t="shared" si="10"/>
        <v>0</v>
      </c>
    </row>
    <row r="160" spans="1:52" ht="13.05" customHeight="1" x14ac:dyDescent="0.3">
      <c r="A160" s="16" t="s">
        <v>13</v>
      </c>
      <c r="B160" s="42" t="s">
        <v>15</v>
      </c>
      <c r="C160" s="4" t="s">
        <v>419</v>
      </c>
      <c r="D160" s="86" t="s">
        <v>101</v>
      </c>
      <c r="E160" s="4" t="s">
        <v>193</v>
      </c>
      <c r="F160" s="86">
        <f>VLOOKUP(E160,[1]产品服务编号编码规则!$K:$O,4,0)</f>
        <v>10</v>
      </c>
      <c r="G160" s="4" t="s">
        <v>195</v>
      </c>
      <c r="H160" s="98">
        <f>VLOOKUP(G160,[1]产品服务编号编码规则!M:O,3,0)</f>
        <v>2</v>
      </c>
      <c r="I160" s="86" t="s">
        <v>125</v>
      </c>
      <c r="J160" s="42" t="str">
        <f t="shared" si="9"/>
        <v>DDA10202</v>
      </c>
      <c r="K160" s="46" t="s">
        <v>992</v>
      </c>
      <c r="L160" s="92" t="s">
        <v>40</v>
      </c>
      <c r="M160" s="11">
        <v>1</v>
      </c>
      <c r="N160" s="9" t="s">
        <v>993</v>
      </c>
      <c r="O160" s="16" t="str">
        <f t="shared" si="11"/>
        <v>A</v>
      </c>
      <c r="P160" s="4" t="s">
        <v>633</v>
      </c>
      <c r="Q160" s="9">
        <f>VLOOKUP($P160,[1]税率!$H:$K,3,0)</f>
        <v>0.06</v>
      </c>
      <c r="R160" s="4" t="str">
        <f>VLOOKUP($P160,[1]税率!$H:$K,4,0)</f>
        <v>其他</v>
      </c>
      <c r="S160" s="16" t="s">
        <v>370</v>
      </c>
      <c r="T160" s="5">
        <f>VLOOKUP(S160,[1]税率!A:B,2,0)</f>
        <v>0</v>
      </c>
      <c r="U160" s="4" t="str">
        <f>VLOOKUP(S160,[1]税率!A:C,3,0)</f>
        <v>FW</v>
      </c>
      <c r="V160" s="16" t="s">
        <v>246</v>
      </c>
      <c r="W160" s="4" t="s">
        <v>247</v>
      </c>
      <c r="X160" s="4" t="s">
        <v>54</v>
      </c>
      <c r="Y160" s="4" t="s">
        <v>54</v>
      </c>
      <c r="Z160" s="4" t="s">
        <v>54</v>
      </c>
      <c r="AA160" s="4" t="s">
        <v>58</v>
      </c>
      <c r="AB160" s="9"/>
      <c r="AC160" s="9"/>
      <c r="AF160" s="86"/>
      <c r="AI160" s="5"/>
      <c r="AJ160" s="4" t="s">
        <v>230</v>
      </c>
      <c r="AK160" s="4" t="s">
        <v>231</v>
      </c>
      <c r="AL160" s="4" t="s">
        <v>407</v>
      </c>
      <c r="AN160" s="4" t="s">
        <v>233</v>
      </c>
      <c r="AP160" s="9" t="s">
        <v>42</v>
      </c>
      <c r="AQ160" s="4" t="s">
        <v>324</v>
      </c>
      <c r="AU160" s="43">
        <f>VLOOKUP(J160,[1]zmm081!$A$1:$D$1801,3,FALSE)</f>
        <v>5101039001</v>
      </c>
      <c r="AV160" s="43" t="str">
        <f>VLOOKUP(J160,[1]zmm081!$A$1:$D$1801,4,FALSE)</f>
        <v>费用-中介机构服务费-审计费</v>
      </c>
      <c r="AZ160" s="101">
        <f t="shared" si="10"/>
        <v>0</v>
      </c>
    </row>
    <row r="161" spans="1:52" ht="13.05" customHeight="1" x14ac:dyDescent="0.3">
      <c r="A161" s="16" t="s">
        <v>13</v>
      </c>
      <c r="B161" s="42" t="s">
        <v>15</v>
      </c>
      <c r="C161" s="4" t="s">
        <v>419</v>
      </c>
      <c r="D161" s="86" t="s">
        <v>101</v>
      </c>
      <c r="E161" s="4" t="s">
        <v>193</v>
      </c>
      <c r="F161" s="86">
        <f>VLOOKUP(E161,[1]产品服务编号编码规则!$K:$O,4,0)</f>
        <v>10</v>
      </c>
      <c r="G161" s="4" t="s">
        <v>195</v>
      </c>
      <c r="H161" s="98">
        <f>VLOOKUP(G161,[1]产品服务编号编码规则!M:O,3,0)</f>
        <v>2</v>
      </c>
      <c r="I161" s="86" t="s">
        <v>152</v>
      </c>
      <c r="J161" s="42" t="str">
        <f t="shared" si="9"/>
        <v>DDA10203</v>
      </c>
      <c r="K161" s="46" t="s">
        <v>995</v>
      </c>
      <c r="L161" s="92" t="s">
        <v>40</v>
      </c>
      <c r="M161" s="11">
        <v>1</v>
      </c>
      <c r="N161" s="9" t="s">
        <v>996</v>
      </c>
      <c r="O161" s="16" t="str">
        <f t="shared" si="11"/>
        <v>A</v>
      </c>
      <c r="P161" s="4" t="s">
        <v>633</v>
      </c>
      <c r="Q161" s="9">
        <f>VLOOKUP($P161,[1]税率!$H:$K,3,0)</f>
        <v>0.06</v>
      </c>
      <c r="R161" s="4" t="str">
        <f>VLOOKUP($P161,[1]税率!$H:$K,4,0)</f>
        <v>其他</v>
      </c>
      <c r="S161" s="16" t="s">
        <v>370</v>
      </c>
      <c r="T161" s="5">
        <f>VLOOKUP(S161,[1]税率!A:B,2,0)</f>
        <v>0</v>
      </c>
      <c r="U161" s="4" t="str">
        <f>VLOOKUP(S161,[1]税率!A:C,3,0)</f>
        <v>FW</v>
      </c>
      <c r="V161" s="16" t="s">
        <v>246</v>
      </c>
      <c r="W161" s="4" t="s">
        <v>247</v>
      </c>
      <c r="X161" s="4" t="s">
        <v>54</v>
      </c>
      <c r="Y161" s="4" t="s">
        <v>54</v>
      </c>
      <c r="Z161" s="4" t="s">
        <v>54</v>
      </c>
      <c r="AA161" s="4" t="s">
        <v>58</v>
      </c>
      <c r="AB161" s="9"/>
      <c r="AC161" s="9"/>
      <c r="AF161" s="86"/>
      <c r="AI161" s="5"/>
      <c r="AJ161" s="4" t="s">
        <v>230</v>
      </c>
      <c r="AK161" s="4" t="s">
        <v>231</v>
      </c>
      <c r="AL161" s="4" t="s">
        <v>407</v>
      </c>
      <c r="AN161" s="4" t="s">
        <v>233</v>
      </c>
      <c r="AP161" s="9" t="s">
        <v>42</v>
      </c>
      <c r="AQ161" s="4" t="s">
        <v>324</v>
      </c>
      <c r="AU161" s="43">
        <f>VLOOKUP(J161,[1]zmm081!$A$1:$D$1801,3,FALSE)</f>
        <v>5101039001</v>
      </c>
      <c r="AV161" s="43" t="str">
        <f>VLOOKUP(J161,[1]zmm081!$A$1:$D$1801,4,FALSE)</f>
        <v>费用-中介机构服务费-审计费</v>
      </c>
      <c r="AZ161" s="101">
        <f t="shared" si="10"/>
        <v>0</v>
      </c>
    </row>
    <row r="162" spans="1:52" ht="13.05" customHeight="1" x14ac:dyDescent="0.3">
      <c r="A162" s="16" t="s">
        <v>13</v>
      </c>
      <c r="B162" s="42" t="s">
        <v>15</v>
      </c>
      <c r="C162" s="4" t="s">
        <v>419</v>
      </c>
      <c r="D162" s="86" t="s">
        <v>101</v>
      </c>
      <c r="E162" s="4" t="s">
        <v>193</v>
      </c>
      <c r="F162" s="86">
        <f>VLOOKUP(E162,[1]产品服务编号编码规则!$K:$O,4,0)</f>
        <v>10</v>
      </c>
      <c r="G162" s="4" t="s">
        <v>195</v>
      </c>
      <c r="H162" s="98">
        <f>VLOOKUP(G162,[1]产品服务编号编码规则!M:O,3,0)</f>
        <v>2</v>
      </c>
      <c r="I162" s="86" t="s">
        <v>161</v>
      </c>
      <c r="J162" s="42" t="str">
        <f t="shared" si="9"/>
        <v>DDA10204</v>
      </c>
      <c r="K162" s="46" t="s">
        <v>998</v>
      </c>
      <c r="L162" s="92" t="s">
        <v>40</v>
      </c>
      <c r="M162" s="11">
        <v>1</v>
      </c>
      <c r="N162" s="9" t="s">
        <v>999</v>
      </c>
      <c r="O162" s="16" t="str">
        <f t="shared" si="11"/>
        <v>A</v>
      </c>
      <c r="P162" s="4" t="s">
        <v>633</v>
      </c>
      <c r="Q162" s="9">
        <f>VLOOKUP($P162,[1]税率!$H:$K,3,0)</f>
        <v>0.06</v>
      </c>
      <c r="R162" s="4" t="str">
        <f>VLOOKUP($P162,[1]税率!$H:$K,4,0)</f>
        <v>其他</v>
      </c>
      <c r="S162" s="16" t="s">
        <v>370</v>
      </c>
      <c r="T162" s="5">
        <f>VLOOKUP(S162,[1]税率!A:B,2,0)</f>
        <v>0</v>
      </c>
      <c r="U162" s="4" t="str">
        <f>VLOOKUP(S162,[1]税率!A:C,3,0)</f>
        <v>FW</v>
      </c>
      <c r="V162" s="4" t="s">
        <v>1000</v>
      </c>
      <c r="W162" s="4" t="s">
        <v>1001</v>
      </c>
      <c r="X162" s="4" t="s">
        <v>54</v>
      </c>
      <c r="Y162" s="4" t="s">
        <v>54</v>
      </c>
      <c r="Z162" s="4" t="s">
        <v>54</v>
      </c>
      <c r="AA162" s="4" t="s">
        <v>54</v>
      </c>
      <c r="AF162" s="4"/>
      <c r="AJ162" s="4" t="s">
        <v>230</v>
      </c>
      <c r="AK162" s="4" t="s">
        <v>231</v>
      </c>
      <c r="AL162" s="4" t="s">
        <v>407</v>
      </c>
      <c r="AN162" s="4" t="s">
        <v>253</v>
      </c>
      <c r="AP162" s="4" t="s">
        <v>42</v>
      </c>
      <c r="AQ162" s="4" t="s">
        <v>324</v>
      </c>
      <c r="AU162" s="43">
        <f>VLOOKUP(J162,[1]zmm081!$A$1:$D$1801,3,FALSE)</f>
        <v>5101039002</v>
      </c>
      <c r="AV162" s="43" t="str">
        <f>VLOOKUP(J162,[1]zmm081!$A$1:$D$1801,4,FALSE)</f>
        <v>费用-中介机构服务费-评估费</v>
      </c>
      <c r="AZ162" s="43">
        <f t="shared" si="10"/>
        <v>0</v>
      </c>
    </row>
    <row r="163" spans="1:52" ht="13.05" customHeight="1" x14ac:dyDescent="0.3">
      <c r="A163" s="16" t="s">
        <v>13</v>
      </c>
      <c r="B163" s="42" t="s">
        <v>15</v>
      </c>
      <c r="C163" s="4" t="s">
        <v>419</v>
      </c>
      <c r="D163" s="86" t="s">
        <v>101</v>
      </c>
      <c r="E163" s="4" t="s">
        <v>193</v>
      </c>
      <c r="F163" s="86">
        <f>VLOOKUP(E163,[1]产品服务编号编码规则!$K:$O,4,0)</f>
        <v>10</v>
      </c>
      <c r="G163" s="4" t="s">
        <v>195</v>
      </c>
      <c r="H163" s="98">
        <f>VLOOKUP(G163,[1]产品服务编号编码规则!M:O,3,0)</f>
        <v>2</v>
      </c>
      <c r="I163" s="86" t="s">
        <v>26</v>
      </c>
      <c r="J163" s="42" t="str">
        <f t="shared" si="9"/>
        <v>DDA10205</v>
      </c>
      <c r="K163" s="46" t="s">
        <v>1003</v>
      </c>
      <c r="L163" s="92" t="s">
        <v>40</v>
      </c>
      <c r="M163" s="11">
        <v>1</v>
      </c>
      <c r="N163" s="9" t="s">
        <v>1004</v>
      </c>
      <c r="O163" s="16" t="str">
        <f t="shared" si="11"/>
        <v>A</v>
      </c>
      <c r="P163" s="4" t="s">
        <v>633</v>
      </c>
      <c r="Q163" s="9">
        <f>VLOOKUP($P163,[1]税率!$H:$K,3,0)</f>
        <v>0.06</v>
      </c>
      <c r="R163" s="4" t="str">
        <f>VLOOKUP($P163,[1]税率!$H:$K,4,0)</f>
        <v>其他</v>
      </c>
      <c r="S163" s="16" t="s">
        <v>370</v>
      </c>
      <c r="T163" s="5">
        <f>VLOOKUP(S163,[1]税率!A:B,2,0)</f>
        <v>0</v>
      </c>
      <c r="U163" s="4" t="str">
        <f>VLOOKUP(S163,[1]税率!A:C,3,0)</f>
        <v>FW</v>
      </c>
      <c r="V163" s="16" t="s">
        <v>1000</v>
      </c>
      <c r="W163" s="4" t="s">
        <v>1001</v>
      </c>
      <c r="X163" s="4" t="s">
        <v>54</v>
      </c>
      <c r="Y163" s="4" t="s">
        <v>54</v>
      </c>
      <c r="Z163" s="4" t="s">
        <v>54</v>
      </c>
      <c r="AA163" s="4" t="s">
        <v>54</v>
      </c>
      <c r="AB163" s="9"/>
      <c r="AC163" s="9"/>
      <c r="AF163" s="86"/>
      <c r="AI163" s="5"/>
      <c r="AJ163" s="4" t="s">
        <v>230</v>
      </c>
      <c r="AK163" s="4" t="s">
        <v>231</v>
      </c>
      <c r="AL163" s="4" t="s">
        <v>407</v>
      </c>
      <c r="AN163" s="4" t="s">
        <v>253</v>
      </c>
      <c r="AP163" s="9" t="s">
        <v>42</v>
      </c>
      <c r="AQ163" s="4" t="s">
        <v>324</v>
      </c>
      <c r="AU163" s="43">
        <f>VLOOKUP(J163,[1]zmm081!$A$1:$D$1801,3,FALSE)</f>
        <v>5101039002</v>
      </c>
      <c r="AV163" s="43" t="str">
        <f>VLOOKUP(J163,[1]zmm081!$A$1:$D$1801,4,FALSE)</f>
        <v>费用-中介机构服务费-评估费</v>
      </c>
      <c r="AZ163" s="101">
        <f t="shared" si="10"/>
        <v>0</v>
      </c>
    </row>
    <row r="164" spans="1:52" ht="13.05" customHeight="1" x14ac:dyDescent="0.3">
      <c r="A164" s="16" t="s">
        <v>13</v>
      </c>
      <c r="B164" s="42" t="s">
        <v>15</v>
      </c>
      <c r="C164" s="4" t="s">
        <v>419</v>
      </c>
      <c r="D164" s="86" t="s">
        <v>101</v>
      </c>
      <c r="E164" s="4" t="s">
        <v>193</v>
      </c>
      <c r="F164" s="86">
        <f>VLOOKUP(E164,[1]产品服务编号编码规则!$K:$O,4,0)</f>
        <v>10</v>
      </c>
      <c r="G164" s="4" t="s">
        <v>195</v>
      </c>
      <c r="H164" s="98">
        <f>VLOOKUP(G164,[1]产品服务编号编码规则!M:O,3,0)</f>
        <v>2</v>
      </c>
      <c r="I164" s="86" t="s">
        <v>169</v>
      </c>
      <c r="J164" s="42" t="str">
        <f t="shared" si="9"/>
        <v>DDA10206</v>
      </c>
      <c r="K164" s="46" t="s">
        <v>1006</v>
      </c>
      <c r="L164" s="92" t="s">
        <v>40</v>
      </c>
      <c r="M164" s="11">
        <v>1</v>
      </c>
      <c r="N164" s="9" t="s">
        <v>1007</v>
      </c>
      <c r="O164" s="16" t="str">
        <f t="shared" si="11"/>
        <v>A</v>
      </c>
      <c r="P164" s="4" t="s">
        <v>633</v>
      </c>
      <c r="Q164" s="9">
        <f>VLOOKUP($P164,[1]税率!$H:$K,3,0)</f>
        <v>0.06</v>
      </c>
      <c r="R164" s="4" t="str">
        <f>VLOOKUP($P164,[1]税率!$H:$K,4,0)</f>
        <v>其他</v>
      </c>
      <c r="S164" s="16" t="s">
        <v>370</v>
      </c>
      <c r="T164" s="5">
        <f>VLOOKUP(S164,[1]税率!A:B,2,0)</f>
        <v>0</v>
      </c>
      <c r="U164" s="4" t="str">
        <f>VLOOKUP(S164,[1]税率!A:C,3,0)</f>
        <v>FW</v>
      </c>
      <c r="V164" s="16" t="s">
        <v>1008</v>
      </c>
      <c r="W164" s="4" t="s">
        <v>1009</v>
      </c>
      <c r="X164" s="4" t="s">
        <v>54</v>
      </c>
      <c r="Y164" s="4" t="s">
        <v>54</v>
      </c>
      <c r="Z164" s="4" t="s">
        <v>54</v>
      </c>
      <c r="AA164" s="4" t="s">
        <v>54</v>
      </c>
      <c r="AB164" s="9"/>
      <c r="AC164" s="9"/>
      <c r="AF164" s="86"/>
      <c r="AI164" s="5"/>
      <c r="AJ164" s="4" t="s">
        <v>460</v>
      </c>
      <c r="AK164" s="4" t="s">
        <v>231</v>
      </c>
      <c r="AL164" s="4" t="s">
        <v>407</v>
      </c>
      <c r="AN164" s="4" t="s">
        <v>253</v>
      </c>
      <c r="AP164" s="9" t="s">
        <v>42</v>
      </c>
      <c r="AQ164" s="4" t="s">
        <v>360</v>
      </c>
      <c r="AU164" s="43">
        <f>VLOOKUP(J164,[1]zmm081!$A$1:$D$1801,3,FALSE)</f>
        <v>2211060200</v>
      </c>
      <c r="AV164" s="43" t="str">
        <f>VLOOKUP(J164,[1]zmm081!$A$1:$D$1801,4,FALSE)</f>
        <v>应付职工薪酬-职工教育经费-职工教育经费</v>
      </c>
      <c r="AZ164" s="101">
        <f t="shared" si="10"/>
        <v>0</v>
      </c>
    </row>
    <row r="165" spans="1:52" ht="13.05" customHeight="1" x14ac:dyDescent="0.3">
      <c r="A165" s="4" t="s">
        <v>13</v>
      </c>
      <c r="B165" s="16" t="s">
        <v>15</v>
      </c>
      <c r="C165" s="4" t="s">
        <v>419</v>
      </c>
      <c r="D165" s="86" t="s">
        <v>101</v>
      </c>
      <c r="E165" s="4" t="s">
        <v>193</v>
      </c>
      <c r="F165" s="86">
        <f>VLOOKUP(E165,[1]产品服务编号编码规则!$K:$O,4,0)</f>
        <v>10</v>
      </c>
      <c r="G165" s="16" t="s">
        <v>195</v>
      </c>
      <c r="H165" s="98">
        <f>VLOOKUP(G165,[1]产品服务编号编码规则!M:O,3,0)</f>
        <v>2</v>
      </c>
      <c r="I165" s="86" t="s">
        <v>175</v>
      </c>
      <c r="J165" s="42" t="str">
        <f t="shared" si="9"/>
        <v>DDA10207</v>
      </c>
      <c r="K165" s="4" t="s">
        <v>1012</v>
      </c>
      <c r="L165" s="11" t="s">
        <v>40</v>
      </c>
      <c r="M165" s="11">
        <v>1</v>
      </c>
      <c r="N165" s="4" t="s">
        <v>1013</v>
      </c>
      <c r="O165" s="16" t="str">
        <f t="shared" si="11"/>
        <v>A</v>
      </c>
      <c r="P165" s="4" t="s">
        <v>633</v>
      </c>
      <c r="Q165" s="9">
        <f>VLOOKUP($P165,[1]税率!$H:$K,3,0)</f>
        <v>0.06</v>
      </c>
      <c r="R165" s="4" t="str">
        <f>VLOOKUP($P165,[1]税率!$H:$K,4,0)</f>
        <v>其他</v>
      </c>
      <c r="S165" s="16" t="s">
        <v>370</v>
      </c>
      <c r="T165" s="16">
        <f>VLOOKUP(S165,[1]税率!A:B,2,0)</f>
        <v>0</v>
      </c>
      <c r="U165" s="4" t="str">
        <f>VLOOKUP(S165,[1]税率!A:C,3,0)</f>
        <v>FW</v>
      </c>
      <c r="V165" s="16" t="s">
        <v>246</v>
      </c>
      <c r="W165" s="4" t="s">
        <v>247</v>
      </c>
      <c r="X165" s="4" t="s">
        <v>54</v>
      </c>
      <c r="Y165" s="4" t="s">
        <v>54</v>
      </c>
      <c r="Z165" s="4" t="s">
        <v>54</v>
      </c>
      <c r="AA165" s="4" t="s">
        <v>54</v>
      </c>
      <c r="AB165" s="9"/>
      <c r="AC165" s="9"/>
      <c r="AF165" s="86"/>
      <c r="AI165" s="5"/>
      <c r="AJ165" s="4" t="s">
        <v>1014</v>
      </c>
      <c r="AK165" s="4" t="s">
        <v>231</v>
      </c>
      <c r="AL165" s="4" t="s">
        <v>407</v>
      </c>
      <c r="AN165" s="4" t="s">
        <v>253</v>
      </c>
      <c r="AP165" s="9" t="s">
        <v>42</v>
      </c>
      <c r="AQ165" s="4" t="s">
        <v>324</v>
      </c>
      <c r="AR165" s="4" t="s">
        <v>797</v>
      </c>
      <c r="AS165" s="4" t="s">
        <v>1015</v>
      </c>
      <c r="AU165" s="43">
        <f>VLOOKUP(J165,[1]zmm081!$A$1:$D$1801,3,FALSE)</f>
        <v>5101039001</v>
      </c>
      <c r="AV165" s="43" t="str">
        <f>VLOOKUP(J165,[1]zmm081!$A$1:$D$1801,4,FALSE)</f>
        <v>费用-中介机构服务费-审计费</v>
      </c>
      <c r="AZ165" s="101">
        <f t="shared" si="10"/>
        <v>0</v>
      </c>
    </row>
    <row r="166" spans="1:52" ht="13.05" customHeight="1" x14ac:dyDescent="0.3">
      <c r="A166" s="102" t="s">
        <v>13</v>
      </c>
      <c r="B166" s="106" t="s">
        <v>15</v>
      </c>
      <c r="C166" s="103" t="s">
        <v>419</v>
      </c>
      <c r="D166" s="104" t="s">
        <v>101</v>
      </c>
      <c r="E166" s="103" t="s">
        <v>193</v>
      </c>
      <c r="F166" s="104">
        <f>VLOOKUP(E166,[1]产品服务编号编码规则!$K:$O,4,0)</f>
        <v>10</v>
      </c>
      <c r="G166" s="102" t="s">
        <v>196</v>
      </c>
      <c r="H166" s="105">
        <f>VLOOKUP(G166,[1]产品服务编号编码规则!M:O,3,0)</f>
        <v>3</v>
      </c>
      <c r="I166" s="104" t="s">
        <v>32</v>
      </c>
      <c r="J166" s="106" t="str">
        <f t="shared" si="9"/>
        <v>DDA10301</v>
      </c>
      <c r="K166" s="113" t="s">
        <v>1016</v>
      </c>
      <c r="L166" s="107" t="s">
        <v>40</v>
      </c>
      <c r="M166" s="108">
        <v>1</v>
      </c>
      <c r="N166" s="109" t="s">
        <v>1017</v>
      </c>
      <c r="O166" s="16" t="str">
        <f t="shared" si="11"/>
        <v>A</v>
      </c>
      <c r="P166" s="4" t="s">
        <v>633</v>
      </c>
      <c r="Q166" s="9">
        <f>VLOOKUP($P166,[1]税率!$H:$K,3,0)</f>
        <v>0.06</v>
      </c>
      <c r="R166" s="4" t="str">
        <f>VLOOKUP($P166,[1]税率!$H:$K,4,0)</f>
        <v>其他</v>
      </c>
      <c r="S166" s="4" t="s">
        <v>370</v>
      </c>
      <c r="T166" s="5">
        <f>VLOOKUP(S166,[1]税率!A:B,2,0)</f>
        <v>0</v>
      </c>
      <c r="U166" s="4" t="str">
        <f>VLOOKUP(S166,[1]税率!A:C,3,0)</f>
        <v>FW</v>
      </c>
      <c r="V166" s="102" t="s">
        <v>424</v>
      </c>
      <c r="W166" s="103" t="s">
        <v>425</v>
      </c>
      <c r="X166" s="4" t="s">
        <v>54</v>
      </c>
      <c r="Y166" s="4" t="s">
        <v>54</v>
      </c>
      <c r="Z166" s="4" t="s">
        <v>54</v>
      </c>
      <c r="AA166" s="4" t="s">
        <v>54</v>
      </c>
      <c r="AB166" s="9"/>
      <c r="AC166" s="9"/>
      <c r="AF166" s="86"/>
      <c r="AI166" s="5"/>
      <c r="AJ166" s="4" t="s">
        <v>563</v>
      </c>
      <c r="AK166" s="4" t="s">
        <v>231</v>
      </c>
      <c r="AL166" s="4" t="s">
        <v>407</v>
      </c>
      <c r="AN166" s="4" t="s">
        <v>580</v>
      </c>
      <c r="AP166" s="109" t="s">
        <v>42</v>
      </c>
      <c r="AQ166" s="103" t="s">
        <v>347</v>
      </c>
      <c r="AR166" s="4" t="s">
        <v>624</v>
      </c>
      <c r="AU166" s="43" t="e">
        <f>VLOOKUP(J166,[1]zmm081!$A$1:$D$1801,3,FALSE)</f>
        <v>#N/A</v>
      </c>
      <c r="AV166" s="43" t="e">
        <f>VLOOKUP(J166,[1]zmm081!$A$1:$D$1801,4,FALSE)</f>
        <v>#N/A</v>
      </c>
      <c r="AZ166" s="101" t="e">
        <f t="shared" si="10"/>
        <v>#N/A</v>
      </c>
    </row>
    <row r="167" spans="1:52" ht="13.05" customHeight="1" x14ac:dyDescent="0.3">
      <c r="A167" s="16" t="s">
        <v>13</v>
      </c>
      <c r="B167" s="42" t="s">
        <v>15</v>
      </c>
      <c r="C167" s="4" t="s">
        <v>419</v>
      </c>
      <c r="D167" s="86" t="s">
        <v>101</v>
      </c>
      <c r="E167" s="4" t="s">
        <v>193</v>
      </c>
      <c r="F167" s="86">
        <f>VLOOKUP(E167,[1]产品服务编号编码规则!$K:$O,4,0)</f>
        <v>10</v>
      </c>
      <c r="G167" s="4" t="s">
        <v>196</v>
      </c>
      <c r="H167" s="98">
        <f>VLOOKUP(G167,[1]产品服务编号编码规则!M:O,3,0)</f>
        <v>3</v>
      </c>
      <c r="I167" s="86" t="s">
        <v>125</v>
      </c>
      <c r="J167" s="42" t="str">
        <f t="shared" si="9"/>
        <v>DDA10302</v>
      </c>
      <c r="K167" s="46" t="s">
        <v>1019</v>
      </c>
      <c r="L167" s="92" t="s">
        <v>40</v>
      </c>
      <c r="M167" s="11">
        <v>1</v>
      </c>
      <c r="N167" s="9" t="s">
        <v>1020</v>
      </c>
      <c r="O167" s="16" t="str">
        <f t="shared" si="11"/>
        <v>A</v>
      </c>
      <c r="P167" s="4" t="s">
        <v>633</v>
      </c>
      <c r="Q167" s="9">
        <f>VLOOKUP($P167,[1]税率!$H:$K,3,0)</f>
        <v>0.06</v>
      </c>
      <c r="R167" s="4" t="str">
        <f>VLOOKUP($P167,[1]税率!$H:$K,4,0)</f>
        <v>其他</v>
      </c>
      <c r="S167" s="4" t="s">
        <v>370</v>
      </c>
      <c r="T167" s="5">
        <f>VLOOKUP(S167,[1]税率!A:B,2,0)</f>
        <v>0</v>
      </c>
      <c r="U167" s="4" t="str">
        <f>VLOOKUP(S167,[1]税率!A:C,3,0)</f>
        <v>FW</v>
      </c>
      <c r="V167" s="16" t="s">
        <v>1021</v>
      </c>
      <c r="W167" s="4" t="s">
        <v>1022</v>
      </c>
      <c r="X167" s="4" t="s">
        <v>54</v>
      </c>
      <c r="Y167" s="4" t="s">
        <v>54</v>
      </c>
      <c r="Z167" s="4" t="s">
        <v>54</v>
      </c>
      <c r="AA167" s="4" t="s">
        <v>54</v>
      </c>
      <c r="AB167" s="9"/>
      <c r="AC167" s="9"/>
      <c r="AF167" s="86"/>
      <c r="AI167" s="5"/>
      <c r="AJ167" s="4" t="s">
        <v>426</v>
      </c>
      <c r="AK167" s="4" t="s">
        <v>231</v>
      </c>
      <c r="AL167" s="4" t="s">
        <v>407</v>
      </c>
      <c r="AN167" s="4" t="s">
        <v>253</v>
      </c>
      <c r="AP167" s="9" t="s">
        <v>42</v>
      </c>
      <c r="AQ167" s="4" t="s">
        <v>324</v>
      </c>
      <c r="AU167" s="43">
        <f>VLOOKUP(J167,[1]zmm081!$A$1:$D$1801,3,FALSE)</f>
        <v>5101030000</v>
      </c>
      <c r="AV167" s="43" t="str">
        <f>VLOOKUP(J167,[1]zmm081!$A$1:$D$1801,4,FALSE)</f>
        <v>费用-咨询费</v>
      </c>
      <c r="AZ167" s="101">
        <f t="shared" si="10"/>
        <v>0</v>
      </c>
    </row>
    <row r="168" spans="1:52" ht="13.05" customHeight="1" x14ac:dyDescent="0.3">
      <c r="A168" s="16" t="s">
        <v>13</v>
      </c>
      <c r="B168" s="42" t="s">
        <v>15</v>
      </c>
      <c r="C168" s="4" t="s">
        <v>419</v>
      </c>
      <c r="D168" s="86" t="s">
        <v>101</v>
      </c>
      <c r="E168" s="4" t="s">
        <v>193</v>
      </c>
      <c r="F168" s="86">
        <f>VLOOKUP(E168,[1]产品服务编号编码规则!$K:$O,4,0)</f>
        <v>10</v>
      </c>
      <c r="G168" s="4" t="s">
        <v>196</v>
      </c>
      <c r="H168" s="98">
        <f>VLOOKUP(G168,[1]产品服务编号编码规则!M:O,3,0)</f>
        <v>3</v>
      </c>
      <c r="I168" s="86" t="s">
        <v>152</v>
      </c>
      <c r="J168" s="42" t="str">
        <f t="shared" si="9"/>
        <v>DDA10303</v>
      </c>
      <c r="K168" s="46" t="s">
        <v>1024</v>
      </c>
      <c r="L168" s="92" t="s">
        <v>40</v>
      </c>
      <c r="M168" s="11">
        <v>1</v>
      </c>
      <c r="N168" s="9" t="s">
        <v>1025</v>
      </c>
      <c r="O168" s="16" t="str">
        <f t="shared" si="11"/>
        <v>A</v>
      </c>
      <c r="P168" s="4" t="s">
        <v>633</v>
      </c>
      <c r="Q168" s="9">
        <f>VLOOKUP($P168,[1]税率!$H:$K,3,0)</f>
        <v>0.06</v>
      </c>
      <c r="R168" s="4" t="str">
        <f>VLOOKUP($P168,[1]税率!$H:$K,4,0)</f>
        <v>其他</v>
      </c>
      <c r="S168" s="4" t="s">
        <v>370</v>
      </c>
      <c r="T168" s="5">
        <f>VLOOKUP(S168,[1]税率!A:B,2,0)</f>
        <v>0</v>
      </c>
      <c r="U168" s="4" t="str">
        <f>VLOOKUP(S168,[1]税率!A:C,3,0)</f>
        <v>FW</v>
      </c>
      <c r="V168" s="16" t="s">
        <v>1021</v>
      </c>
      <c r="W168" s="4" t="s">
        <v>1022</v>
      </c>
      <c r="X168" s="4" t="s">
        <v>54</v>
      </c>
      <c r="Y168" s="4" t="s">
        <v>54</v>
      </c>
      <c r="Z168" s="4" t="s">
        <v>54</v>
      </c>
      <c r="AA168" s="4" t="s">
        <v>54</v>
      </c>
      <c r="AB168" s="9"/>
      <c r="AC168" s="9"/>
      <c r="AF168" s="86"/>
      <c r="AI168" s="5"/>
      <c r="AJ168" s="4" t="s">
        <v>230</v>
      </c>
      <c r="AK168" s="4" t="s">
        <v>231</v>
      </c>
      <c r="AL168" s="4" t="s">
        <v>407</v>
      </c>
      <c r="AN168" s="4" t="s">
        <v>233</v>
      </c>
      <c r="AP168" s="9" t="s">
        <v>42</v>
      </c>
      <c r="AQ168" s="4" t="s">
        <v>324</v>
      </c>
      <c r="AU168" s="43">
        <f>VLOOKUP(J168,[1]zmm081!$A$1:$D$1801,3,FALSE)</f>
        <v>5101030000</v>
      </c>
      <c r="AV168" s="43" t="str">
        <f>VLOOKUP(J168,[1]zmm081!$A$1:$D$1801,4,FALSE)</f>
        <v>费用-咨询费</v>
      </c>
      <c r="AZ168" s="101">
        <f t="shared" si="10"/>
        <v>0</v>
      </c>
    </row>
    <row r="169" spans="1:52" ht="13.05" customHeight="1" x14ac:dyDescent="0.3">
      <c r="A169" s="16" t="s">
        <v>13</v>
      </c>
      <c r="B169" s="42" t="s">
        <v>15</v>
      </c>
      <c r="C169" s="4" t="s">
        <v>419</v>
      </c>
      <c r="D169" s="86" t="s">
        <v>101</v>
      </c>
      <c r="E169" s="4" t="s">
        <v>193</v>
      </c>
      <c r="F169" s="86">
        <f>VLOOKUP(E169,[1]产品服务编号编码规则!$K:$O,4,0)</f>
        <v>10</v>
      </c>
      <c r="G169" s="4" t="s">
        <v>196</v>
      </c>
      <c r="H169" s="98">
        <f>VLOOKUP(G169,[1]产品服务编号编码规则!M:O,3,0)</f>
        <v>3</v>
      </c>
      <c r="I169" s="86" t="s">
        <v>161</v>
      </c>
      <c r="J169" s="42" t="str">
        <f t="shared" si="9"/>
        <v>DDA10304</v>
      </c>
      <c r="K169" s="46" t="s">
        <v>1027</v>
      </c>
      <c r="L169" s="92" t="s">
        <v>40</v>
      </c>
      <c r="M169" s="11">
        <v>1</v>
      </c>
      <c r="N169" s="9" t="s">
        <v>1028</v>
      </c>
      <c r="O169" s="16" t="str">
        <f t="shared" si="11"/>
        <v>A</v>
      </c>
      <c r="P169" s="4" t="s">
        <v>633</v>
      </c>
      <c r="Q169" s="9">
        <f>VLOOKUP($P169,[1]税率!$H:$K,3,0)</f>
        <v>0.06</v>
      </c>
      <c r="R169" s="4" t="str">
        <f>VLOOKUP($P169,[1]税率!$H:$K,4,0)</f>
        <v>其他</v>
      </c>
      <c r="S169" s="4" t="s">
        <v>370</v>
      </c>
      <c r="T169" s="5">
        <f>VLOOKUP(S169,[1]税率!A:B,2,0)</f>
        <v>0</v>
      </c>
      <c r="U169" s="4" t="str">
        <f>VLOOKUP(S169,[1]税率!A:C,3,0)</f>
        <v>FW</v>
      </c>
      <c r="V169" s="16" t="s">
        <v>1029</v>
      </c>
      <c r="W169" s="4" t="s">
        <v>1030</v>
      </c>
      <c r="X169" s="4" t="s">
        <v>54</v>
      </c>
      <c r="Y169" s="4" t="s">
        <v>54</v>
      </c>
      <c r="Z169" s="4" t="s">
        <v>54</v>
      </c>
      <c r="AA169" s="4" t="s">
        <v>54</v>
      </c>
      <c r="AB169" s="9"/>
      <c r="AC169" s="9"/>
      <c r="AF169" s="86"/>
      <c r="AI169" s="5"/>
      <c r="AJ169" s="4" t="s">
        <v>1031</v>
      </c>
      <c r="AK169" s="4" t="s">
        <v>231</v>
      </c>
      <c r="AL169" s="4" t="s">
        <v>407</v>
      </c>
      <c r="AN169" s="4" t="s">
        <v>253</v>
      </c>
      <c r="AP169" s="9" t="s">
        <v>42</v>
      </c>
      <c r="AQ169" s="4" t="s">
        <v>324</v>
      </c>
      <c r="AU169" s="43">
        <f>VLOOKUP(J169,[1]zmm081!$A$1:$D$1801,3,FALSE)</f>
        <v>5101039003</v>
      </c>
      <c r="AV169" s="43" t="str">
        <f>VLOOKUP(J169,[1]zmm081!$A$1:$D$1801,4,FALSE)</f>
        <v>费用-中介机构服务费-法律费</v>
      </c>
      <c r="AZ169" s="101">
        <f t="shared" si="10"/>
        <v>0</v>
      </c>
    </row>
    <row r="170" spans="1:52" ht="13.05" customHeight="1" x14ac:dyDescent="0.3">
      <c r="A170" s="16" t="s">
        <v>13</v>
      </c>
      <c r="B170" s="42" t="s">
        <v>15</v>
      </c>
      <c r="C170" s="4" t="s">
        <v>419</v>
      </c>
      <c r="D170" s="86" t="s">
        <v>101</v>
      </c>
      <c r="E170" s="4" t="s">
        <v>193</v>
      </c>
      <c r="F170" s="86">
        <f>VLOOKUP(E170,[1]产品服务编号编码规则!$K:$O,4,0)</f>
        <v>10</v>
      </c>
      <c r="G170" s="4" t="s">
        <v>196</v>
      </c>
      <c r="H170" s="98">
        <f>VLOOKUP(G170,[1]产品服务编号编码规则!M:O,3,0)</f>
        <v>3</v>
      </c>
      <c r="I170" s="86" t="s">
        <v>26</v>
      </c>
      <c r="J170" s="42" t="str">
        <f t="shared" si="9"/>
        <v>DDA10305</v>
      </c>
      <c r="K170" s="46" t="s">
        <v>1033</v>
      </c>
      <c r="L170" s="92" t="s">
        <v>40</v>
      </c>
      <c r="M170" s="11">
        <v>1</v>
      </c>
      <c r="N170" s="9" t="s">
        <v>1034</v>
      </c>
      <c r="O170" s="16" t="str">
        <f t="shared" si="11"/>
        <v>A</v>
      </c>
      <c r="P170" s="4" t="s">
        <v>633</v>
      </c>
      <c r="Q170" s="9">
        <f>VLOOKUP($P170,[1]税率!$H:$K,3,0)</f>
        <v>0.06</v>
      </c>
      <c r="R170" s="4" t="str">
        <f>VLOOKUP($P170,[1]税率!$H:$K,4,0)</f>
        <v>其他</v>
      </c>
      <c r="S170" s="4" t="s">
        <v>370</v>
      </c>
      <c r="T170" s="5">
        <f>VLOOKUP(S170,[1]税率!A:B,2,0)</f>
        <v>0</v>
      </c>
      <c r="U170" s="4" t="str">
        <f>VLOOKUP(S170,[1]税率!A:C,3,0)</f>
        <v>FW</v>
      </c>
      <c r="V170" s="16" t="s">
        <v>1021</v>
      </c>
      <c r="W170" s="4" t="s">
        <v>1022</v>
      </c>
      <c r="X170" s="4" t="s">
        <v>54</v>
      </c>
      <c r="Y170" s="4" t="s">
        <v>54</v>
      </c>
      <c r="Z170" s="4" t="s">
        <v>54</v>
      </c>
      <c r="AA170" s="4" t="s">
        <v>54</v>
      </c>
      <c r="AB170" s="9"/>
      <c r="AC170" s="9"/>
      <c r="AF170" s="86"/>
      <c r="AI170" s="5"/>
      <c r="AJ170" s="111" t="s">
        <v>628</v>
      </c>
      <c r="AK170" s="4" t="s">
        <v>231</v>
      </c>
      <c r="AL170" s="4" t="s">
        <v>407</v>
      </c>
      <c r="AN170" s="4" t="s">
        <v>957</v>
      </c>
      <c r="AP170" s="9" t="s">
        <v>42</v>
      </c>
      <c r="AQ170" s="4" t="s">
        <v>360</v>
      </c>
      <c r="AU170" s="43">
        <f>VLOOKUP(J170,[1]zmm081!$A$1:$D$1801,3,FALSE)</f>
        <v>5101030000</v>
      </c>
      <c r="AV170" s="43" t="str">
        <f>VLOOKUP(J170,[1]zmm081!$A$1:$D$1801,4,FALSE)</f>
        <v>费用-咨询费</v>
      </c>
      <c r="AZ170" s="101">
        <f t="shared" si="10"/>
        <v>0</v>
      </c>
    </row>
    <row r="171" spans="1:52" s="4" customFormat="1" ht="13.05" customHeight="1" x14ac:dyDescent="0.3">
      <c r="A171" s="16" t="s">
        <v>13</v>
      </c>
      <c r="B171" s="42" t="s">
        <v>15</v>
      </c>
      <c r="C171" s="4" t="s">
        <v>419</v>
      </c>
      <c r="D171" s="86" t="s">
        <v>101</v>
      </c>
      <c r="E171" s="4" t="s">
        <v>193</v>
      </c>
      <c r="F171" s="86">
        <f>VLOOKUP(E171,[1]产品服务编号编码规则!$K:$O,4,0)</f>
        <v>10</v>
      </c>
      <c r="G171" s="4" t="s">
        <v>196</v>
      </c>
      <c r="H171" s="98">
        <f>VLOOKUP(G171,[1]产品服务编号编码规则!M:O,3,0)</f>
        <v>3</v>
      </c>
      <c r="I171" s="86" t="s">
        <v>169</v>
      </c>
      <c r="J171" s="42" t="str">
        <f t="shared" si="9"/>
        <v>DDA10306</v>
      </c>
      <c r="K171" s="46" t="s">
        <v>1036</v>
      </c>
      <c r="L171" s="92" t="s">
        <v>40</v>
      </c>
      <c r="M171" s="11">
        <v>1</v>
      </c>
      <c r="N171" s="9" t="s">
        <v>1037</v>
      </c>
      <c r="O171" s="16" t="str">
        <f t="shared" si="11"/>
        <v>A</v>
      </c>
      <c r="P171" s="4" t="s">
        <v>633</v>
      </c>
      <c r="Q171" s="9">
        <f>VLOOKUP($P171,[1]税率!$H:$K,3,0)</f>
        <v>0.06</v>
      </c>
      <c r="R171" s="4" t="str">
        <f>VLOOKUP($P171,[1]税率!$H:$K,4,0)</f>
        <v>其他</v>
      </c>
      <c r="S171" s="4" t="s">
        <v>370</v>
      </c>
      <c r="T171" s="5">
        <f>VLOOKUP(S171,[1]税率!A:B,2,0)</f>
        <v>0</v>
      </c>
      <c r="U171" s="4" t="str">
        <f>VLOOKUP(S171,[1]税率!A:C,3,0)</f>
        <v>FW</v>
      </c>
      <c r="V171" s="16">
        <v>5101069000</v>
      </c>
      <c r="W171" s="4" t="s">
        <v>1038</v>
      </c>
      <c r="X171" s="4" t="s">
        <v>54</v>
      </c>
      <c r="Y171" s="4" t="s">
        <v>54</v>
      </c>
      <c r="Z171" s="4" t="s">
        <v>54</v>
      </c>
      <c r="AA171" s="4" t="s">
        <v>54</v>
      </c>
      <c r="AB171" s="9"/>
      <c r="AC171" s="9"/>
      <c r="AF171" s="86"/>
      <c r="AI171" s="5"/>
      <c r="AJ171" s="4" t="s">
        <v>406</v>
      </c>
      <c r="AK171" s="4" t="s">
        <v>231</v>
      </c>
      <c r="AL171" s="4" t="s">
        <v>407</v>
      </c>
      <c r="AN171" s="4" t="s">
        <v>407</v>
      </c>
      <c r="AP171" s="9" t="s">
        <v>42</v>
      </c>
      <c r="AQ171" s="4" t="s">
        <v>324</v>
      </c>
      <c r="AU171" s="43">
        <f>VLOOKUP(J171,[1]zmm081!$A$1:$D$1801,3,FALSE)</f>
        <v>5101069000</v>
      </c>
      <c r="AV171" s="43" t="str">
        <f>VLOOKUP(J171,[1]zmm081!$A$1:$D$1801,4,FALSE)</f>
        <v>费用-招投标费</v>
      </c>
      <c r="AZ171" s="101">
        <f t="shared" si="10"/>
        <v>0</v>
      </c>
    </row>
    <row r="172" spans="1:52" ht="13.05" customHeight="1" x14ac:dyDescent="0.3">
      <c r="A172" s="16" t="s">
        <v>13</v>
      </c>
      <c r="B172" s="42" t="s">
        <v>15</v>
      </c>
      <c r="C172" s="4" t="s">
        <v>419</v>
      </c>
      <c r="D172" s="86" t="s">
        <v>101</v>
      </c>
      <c r="E172" s="4" t="s">
        <v>193</v>
      </c>
      <c r="F172" s="86">
        <f>VLOOKUP(E172,[1]产品服务编号编码规则!$K:$O,4,0)</f>
        <v>10</v>
      </c>
      <c r="G172" s="4" t="s">
        <v>196</v>
      </c>
      <c r="H172" s="98">
        <f>VLOOKUP(G172,[1]产品服务编号编码规则!M:O,3,0)</f>
        <v>3</v>
      </c>
      <c r="I172" s="86" t="s">
        <v>175</v>
      </c>
      <c r="J172" s="42" t="str">
        <f t="shared" si="9"/>
        <v>DDA10307</v>
      </c>
      <c r="K172" s="46" t="s">
        <v>1040</v>
      </c>
      <c r="L172" s="92" t="s">
        <v>40</v>
      </c>
      <c r="M172" s="11">
        <v>1</v>
      </c>
      <c r="N172" s="9" t="s">
        <v>1041</v>
      </c>
      <c r="O172" s="16" t="str">
        <f t="shared" si="11"/>
        <v>A</v>
      </c>
      <c r="P172" s="4" t="s">
        <v>633</v>
      </c>
      <c r="Q172" s="9">
        <f>VLOOKUP($P172,[1]税率!$H:$K,3,0)</f>
        <v>0.06</v>
      </c>
      <c r="R172" s="4" t="str">
        <f>VLOOKUP($P172,[1]税率!$H:$K,4,0)</f>
        <v>其他</v>
      </c>
      <c r="S172" s="4" t="s">
        <v>370</v>
      </c>
      <c r="T172" s="5">
        <f>VLOOKUP(S172,[1]税率!A:B,2,0)</f>
        <v>0</v>
      </c>
      <c r="U172" s="4" t="str">
        <f>VLOOKUP(S172,[1]税率!A:C,3,0)</f>
        <v>FW</v>
      </c>
      <c r="V172" s="16" t="s">
        <v>1021</v>
      </c>
      <c r="W172" s="4" t="s">
        <v>1022</v>
      </c>
      <c r="X172" s="4" t="s">
        <v>54</v>
      </c>
      <c r="Y172" s="4" t="s">
        <v>54</v>
      </c>
      <c r="Z172" s="4" t="s">
        <v>54</v>
      </c>
      <c r="AA172" s="4" t="s">
        <v>54</v>
      </c>
      <c r="AB172" s="9"/>
      <c r="AC172" s="9"/>
      <c r="AF172" s="86"/>
      <c r="AI172" s="5"/>
      <c r="AJ172" s="4" t="s">
        <v>450</v>
      </c>
      <c r="AK172" s="4" t="s">
        <v>231</v>
      </c>
      <c r="AL172" s="4" t="s">
        <v>407</v>
      </c>
      <c r="AN172" s="4" t="s">
        <v>407</v>
      </c>
      <c r="AP172" s="9" t="s">
        <v>42</v>
      </c>
      <c r="AQ172" s="4" t="s">
        <v>324</v>
      </c>
      <c r="AU172" s="43">
        <f>VLOOKUP(J172,[1]zmm081!$A$1:$D$1801,3,FALSE)</f>
        <v>5101030000</v>
      </c>
      <c r="AV172" s="43" t="str">
        <f>VLOOKUP(J172,[1]zmm081!$A$1:$D$1801,4,FALSE)</f>
        <v>费用-咨询费</v>
      </c>
      <c r="AZ172" s="101">
        <f t="shared" si="10"/>
        <v>0</v>
      </c>
    </row>
    <row r="173" spans="1:52" ht="13.05" customHeight="1" x14ac:dyDescent="0.3">
      <c r="A173" s="16" t="s">
        <v>13</v>
      </c>
      <c r="B173" s="42" t="s">
        <v>15</v>
      </c>
      <c r="C173" s="4" t="s">
        <v>419</v>
      </c>
      <c r="D173" s="86" t="s">
        <v>101</v>
      </c>
      <c r="E173" s="4" t="s">
        <v>193</v>
      </c>
      <c r="F173" s="86">
        <f>VLOOKUP(E173,[1]产品服务编号编码规则!$K:$O,4,0)</f>
        <v>10</v>
      </c>
      <c r="G173" s="4" t="s">
        <v>196</v>
      </c>
      <c r="H173" s="98">
        <f>VLOOKUP(G173,[1]产品服务编号编码规则!M:O,3,0)</f>
        <v>3</v>
      </c>
      <c r="I173" s="86" t="s">
        <v>181</v>
      </c>
      <c r="J173" s="42" t="str">
        <f t="shared" si="9"/>
        <v>DDA10308</v>
      </c>
      <c r="K173" s="46" t="s">
        <v>1043</v>
      </c>
      <c r="L173" s="92" t="s">
        <v>40</v>
      </c>
      <c r="M173" s="11">
        <v>1</v>
      </c>
      <c r="N173" s="9" t="s">
        <v>1044</v>
      </c>
      <c r="O173" s="16" t="str">
        <f t="shared" si="11"/>
        <v>A</v>
      </c>
      <c r="P173" s="4" t="s">
        <v>633</v>
      </c>
      <c r="Q173" s="9">
        <f>VLOOKUP($P173,[1]税率!$H:$K,3,0)</f>
        <v>0.06</v>
      </c>
      <c r="R173" s="4" t="str">
        <f>VLOOKUP($P173,[1]税率!$H:$K,4,0)</f>
        <v>其他</v>
      </c>
      <c r="S173" s="4" t="s">
        <v>370</v>
      </c>
      <c r="T173" s="5">
        <f>VLOOKUP(S173,[1]税率!A:B,2,0)</f>
        <v>0</v>
      </c>
      <c r="U173" s="4" t="str">
        <f>VLOOKUP(S173,[1]税率!A:C,3,0)</f>
        <v>FW</v>
      </c>
      <c r="V173" s="16" t="s">
        <v>234</v>
      </c>
      <c r="W173" s="4" t="s">
        <v>235</v>
      </c>
      <c r="X173" s="4" t="s">
        <v>54</v>
      </c>
      <c r="Y173" s="4" t="s">
        <v>54</v>
      </c>
      <c r="Z173" s="4" t="s">
        <v>54</v>
      </c>
      <c r="AA173" s="4" t="s">
        <v>54</v>
      </c>
      <c r="AB173" s="9"/>
      <c r="AC173" s="9"/>
      <c r="AF173" s="86"/>
      <c r="AI173" s="5"/>
      <c r="AJ173" s="4" t="s">
        <v>230</v>
      </c>
      <c r="AK173" s="4" t="s">
        <v>231</v>
      </c>
      <c r="AL173" s="4" t="s">
        <v>407</v>
      </c>
      <c r="AN173" s="4" t="s">
        <v>233</v>
      </c>
      <c r="AP173" s="9" t="s">
        <v>42</v>
      </c>
      <c r="AQ173" s="4" t="s">
        <v>324</v>
      </c>
      <c r="AU173" s="43">
        <f>VLOOKUP(J173,[1]zmm081!$A$1:$D$1801,3,FALSE)</f>
        <v>5101044000</v>
      </c>
      <c r="AV173" s="43" t="str">
        <f>VLOOKUP(J173,[1]zmm081!$A$1:$D$1801,4,FALSE)</f>
        <v>费用-信息化费用</v>
      </c>
      <c r="AZ173" s="101">
        <f t="shared" si="10"/>
        <v>0</v>
      </c>
    </row>
    <row r="174" spans="1:52" ht="13.05" customHeight="1" x14ac:dyDescent="0.3">
      <c r="A174" s="16" t="s">
        <v>13</v>
      </c>
      <c r="B174" s="42" t="s">
        <v>15</v>
      </c>
      <c r="C174" s="4" t="s">
        <v>419</v>
      </c>
      <c r="D174" s="86" t="s">
        <v>101</v>
      </c>
      <c r="E174" s="4" t="s">
        <v>193</v>
      </c>
      <c r="F174" s="86">
        <f>VLOOKUP(E174,[1]产品服务编号编码规则!$K:$O,4,0)</f>
        <v>10</v>
      </c>
      <c r="G174" s="4" t="s">
        <v>196</v>
      </c>
      <c r="H174" s="98">
        <f>VLOOKUP(G174,[1]产品服务编号编码规则!M:O,3,0)</f>
        <v>3</v>
      </c>
      <c r="I174" s="86" t="s">
        <v>187</v>
      </c>
      <c r="J174" s="42" t="str">
        <f t="shared" si="9"/>
        <v>DDA10309</v>
      </c>
      <c r="K174" s="46" t="s">
        <v>1046</v>
      </c>
      <c r="L174" s="92" t="s">
        <v>40</v>
      </c>
      <c r="M174" s="11">
        <v>1</v>
      </c>
      <c r="N174" s="9" t="s">
        <v>1047</v>
      </c>
      <c r="O174" s="16" t="str">
        <f t="shared" si="11"/>
        <v>A</v>
      </c>
      <c r="P174" s="4" t="s">
        <v>633</v>
      </c>
      <c r="Q174" s="9">
        <f>VLOOKUP($P174,[1]税率!$H:$K,3,0)</f>
        <v>0.06</v>
      </c>
      <c r="R174" s="4" t="str">
        <f>VLOOKUP($P174,[1]税率!$H:$K,4,0)</f>
        <v>其他</v>
      </c>
      <c r="S174" s="4" t="s">
        <v>370</v>
      </c>
      <c r="T174" s="5">
        <f>VLOOKUP(S174,[1]税率!A:B,2,0)</f>
        <v>0</v>
      </c>
      <c r="U174" s="4" t="str">
        <f>VLOOKUP(S174,[1]税率!A:C,3,0)</f>
        <v>FW</v>
      </c>
      <c r="V174" s="16" t="s">
        <v>1048</v>
      </c>
      <c r="W174" s="4" t="s">
        <v>1049</v>
      </c>
      <c r="X174" s="4" t="s">
        <v>54</v>
      </c>
      <c r="Y174" s="4" t="s">
        <v>54</v>
      </c>
      <c r="Z174" s="4" t="s">
        <v>54</v>
      </c>
      <c r="AA174" s="4" t="s">
        <v>54</v>
      </c>
      <c r="AB174" s="9"/>
      <c r="AC174" s="9"/>
      <c r="AF174" s="86"/>
      <c r="AI174" s="5"/>
      <c r="AJ174" s="4" t="s">
        <v>1031</v>
      </c>
      <c r="AK174" s="4" t="s">
        <v>231</v>
      </c>
      <c r="AL174" s="4" t="s">
        <v>407</v>
      </c>
      <c r="AN174" s="4" t="s">
        <v>253</v>
      </c>
      <c r="AP174" s="9" t="s">
        <v>42</v>
      </c>
      <c r="AQ174" s="4" t="s">
        <v>324</v>
      </c>
      <c r="AU174" s="43">
        <f>VLOOKUP(J174,[1]zmm081!$A$1:$D$1801,3,FALSE)</f>
        <v>5101037000</v>
      </c>
      <c r="AV174" s="43" t="str">
        <f>VLOOKUP(J174,[1]zmm081!$A$1:$D$1801,4,FALSE)</f>
        <v>费用-诉讼费</v>
      </c>
      <c r="AZ174" s="101">
        <f t="shared" si="10"/>
        <v>0</v>
      </c>
    </row>
    <row r="175" spans="1:52" ht="13.05" customHeight="1" x14ac:dyDescent="0.3">
      <c r="A175" s="16" t="s">
        <v>13</v>
      </c>
      <c r="B175" s="42" t="s">
        <v>15</v>
      </c>
      <c r="C175" s="4" t="s">
        <v>419</v>
      </c>
      <c r="D175" s="86" t="s">
        <v>101</v>
      </c>
      <c r="E175" s="4" t="s">
        <v>193</v>
      </c>
      <c r="F175" s="86">
        <f>VLOOKUP(E175,[1]产品服务编号编码规则!$K:$O,4,0)</f>
        <v>10</v>
      </c>
      <c r="G175" s="4" t="s">
        <v>196</v>
      </c>
      <c r="H175" s="98">
        <f>VLOOKUP(G175,[1]产品服务编号编码规则!M:O,3,0)</f>
        <v>3</v>
      </c>
      <c r="I175" s="86" t="s">
        <v>361</v>
      </c>
      <c r="J175" s="42" t="str">
        <f t="shared" si="9"/>
        <v>DDA10310</v>
      </c>
      <c r="K175" s="46" t="s">
        <v>1051</v>
      </c>
      <c r="L175" s="92" t="s">
        <v>40</v>
      </c>
      <c r="M175" s="11">
        <v>1</v>
      </c>
      <c r="N175" s="9" t="s">
        <v>1052</v>
      </c>
      <c r="O175" s="16" t="str">
        <f t="shared" si="11"/>
        <v>A</v>
      </c>
      <c r="P175" s="4" t="s">
        <v>633</v>
      </c>
      <c r="Q175" s="9">
        <f>VLOOKUP($P175,[1]税率!$H:$K,3,0)</f>
        <v>0.06</v>
      </c>
      <c r="R175" s="4" t="str">
        <f>VLOOKUP($P175,[1]税率!$H:$K,4,0)</f>
        <v>其他</v>
      </c>
      <c r="S175" s="4" t="s">
        <v>370</v>
      </c>
      <c r="T175" s="5">
        <f>VLOOKUP(S175,[1]税率!A:B,2,0)</f>
        <v>0</v>
      </c>
      <c r="U175" s="4" t="str">
        <f>VLOOKUP(S175,[1]税率!A:C,3,0)</f>
        <v>FW</v>
      </c>
      <c r="V175" s="16" t="s">
        <v>424</v>
      </c>
      <c r="W175" s="4" t="s">
        <v>425</v>
      </c>
      <c r="X175" s="4" t="s">
        <v>54</v>
      </c>
      <c r="Y175" s="4" t="s">
        <v>54</v>
      </c>
      <c r="Z175" s="4" t="s">
        <v>54</v>
      </c>
      <c r="AA175" s="4" t="s">
        <v>54</v>
      </c>
      <c r="AF175" s="4"/>
      <c r="AJ175" s="4" t="s">
        <v>450</v>
      </c>
      <c r="AK175" s="4" t="s">
        <v>231</v>
      </c>
      <c r="AL175" s="4" t="s">
        <v>407</v>
      </c>
      <c r="AN175" s="4" t="s">
        <v>656</v>
      </c>
      <c r="AP175" s="4" t="s">
        <v>42</v>
      </c>
      <c r="AQ175" s="4" t="s">
        <v>324</v>
      </c>
      <c r="AU175" s="43">
        <f>VLOOKUP(J175,[1]zmm081!$A$1:$D$1801,3,FALSE)</f>
        <v>5101011000</v>
      </c>
      <c r="AV175" s="43" t="str">
        <f>VLOOKUP(J175,[1]zmm081!$A$1:$D$1801,4,FALSE)</f>
        <v>费用-办公费</v>
      </c>
      <c r="AZ175" s="101">
        <f t="shared" si="10"/>
        <v>0</v>
      </c>
    </row>
    <row r="176" spans="1:52" ht="13.05" customHeight="1" x14ac:dyDescent="0.3">
      <c r="A176" s="16" t="s">
        <v>13</v>
      </c>
      <c r="B176" s="42" t="s">
        <v>15</v>
      </c>
      <c r="C176" s="4" t="s">
        <v>419</v>
      </c>
      <c r="D176" s="86" t="s">
        <v>101</v>
      </c>
      <c r="E176" s="4" t="s">
        <v>193</v>
      </c>
      <c r="F176" s="86">
        <f>VLOOKUP(E176,[1]产品服务编号编码规则!$K:$O,4,0)</f>
        <v>10</v>
      </c>
      <c r="G176" s="4" t="s">
        <v>196</v>
      </c>
      <c r="H176" s="98">
        <f>VLOOKUP(G176,[1]产品服务编号编码规则!M:O,3,0)</f>
        <v>3</v>
      </c>
      <c r="I176" s="86" t="s">
        <v>197</v>
      </c>
      <c r="J176" s="42" t="str">
        <f t="shared" si="9"/>
        <v>DDA10311</v>
      </c>
      <c r="K176" s="46" t="s">
        <v>1054</v>
      </c>
      <c r="L176" s="92" t="s">
        <v>40</v>
      </c>
      <c r="M176" s="11">
        <v>1</v>
      </c>
      <c r="N176" s="9" t="s">
        <v>1055</v>
      </c>
      <c r="O176" s="16" t="str">
        <f t="shared" si="11"/>
        <v>A</v>
      </c>
      <c r="P176" s="4" t="s">
        <v>633</v>
      </c>
      <c r="Q176" s="9">
        <f>VLOOKUP($P176,[1]税率!$H:$K,3,0)</f>
        <v>0.06</v>
      </c>
      <c r="R176" s="4" t="str">
        <f>VLOOKUP($P176,[1]税率!$H:$K,4,0)</f>
        <v>其他</v>
      </c>
      <c r="S176" s="4" t="s">
        <v>370</v>
      </c>
      <c r="T176" s="5">
        <f>VLOOKUP(S176,[1]税率!A:B,2,0)</f>
        <v>0</v>
      </c>
      <c r="U176" s="4" t="str">
        <f>VLOOKUP(S176,[1]税率!A:C,3,0)</f>
        <v>FW</v>
      </c>
      <c r="V176" s="16" t="s">
        <v>1021</v>
      </c>
      <c r="W176" s="4" t="s">
        <v>1022</v>
      </c>
      <c r="AB176" s="9"/>
      <c r="AC176" s="9"/>
      <c r="AF176" s="86"/>
      <c r="AI176" s="5"/>
      <c r="AJ176" s="4" t="s">
        <v>460</v>
      </c>
      <c r="AK176" s="4" t="s">
        <v>231</v>
      </c>
      <c r="AL176" s="4" t="s">
        <v>407</v>
      </c>
      <c r="AN176" s="4" t="s">
        <v>253</v>
      </c>
      <c r="AP176" s="9"/>
      <c r="AQ176" s="4" t="s">
        <v>360</v>
      </c>
      <c r="AU176" s="43">
        <f>VLOOKUP(J176,[1]zmm081!$A$1:$D$1801,3,FALSE)</f>
        <v>5101030000</v>
      </c>
      <c r="AV176" s="43" t="str">
        <f>VLOOKUP(J176,[1]zmm081!$A$1:$D$1801,4,FALSE)</f>
        <v>费用-咨询费</v>
      </c>
      <c r="AZ176" s="101">
        <f t="shared" si="10"/>
        <v>0</v>
      </c>
    </row>
    <row r="177" spans="1:52" ht="13.05" customHeight="1" x14ac:dyDescent="0.3">
      <c r="A177" s="16" t="s">
        <v>13</v>
      </c>
      <c r="B177" s="42" t="s">
        <v>15</v>
      </c>
      <c r="C177" s="4" t="s">
        <v>419</v>
      </c>
      <c r="D177" s="86" t="s">
        <v>101</v>
      </c>
      <c r="E177" s="4" t="s">
        <v>193</v>
      </c>
      <c r="F177" s="86">
        <f>VLOOKUP(E177,[1]产品服务编号编码规则!$K:$O,4,0)</f>
        <v>10</v>
      </c>
      <c r="G177" s="4" t="s">
        <v>196</v>
      </c>
      <c r="H177" s="98">
        <f>VLOOKUP(G177,[1]产品服务编号编码规则!M:O,3,0)</f>
        <v>3</v>
      </c>
      <c r="I177" s="86" t="s">
        <v>203</v>
      </c>
      <c r="J177" s="42" t="str">
        <f t="shared" si="9"/>
        <v>DDA10312</v>
      </c>
      <c r="K177" s="46" t="s">
        <v>1057</v>
      </c>
      <c r="L177" s="92" t="s">
        <v>40</v>
      </c>
      <c r="M177" s="11">
        <v>1</v>
      </c>
      <c r="N177" s="9" t="s">
        <v>1058</v>
      </c>
      <c r="O177" s="16" t="str">
        <f t="shared" si="11"/>
        <v>A</v>
      </c>
      <c r="P177" s="4" t="s">
        <v>633</v>
      </c>
      <c r="Q177" s="9">
        <f>VLOOKUP($P177,[1]税率!$H:$K,3,0)</f>
        <v>0.06</v>
      </c>
      <c r="R177" s="4" t="str">
        <f>VLOOKUP($P177,[1]税率!$H:$K,4,0)</f>
        <v>其他</v>
      </c>
      <c r="S177" s="4" t="s">
        <v>370</v>
      </c>
      <c r="T177" s="5">
        <f>VLOOKUP(S177,[1]税率!A:B,2,0)</f>
        <v>0</v>
      </c>
      <c r="U177" s="4" t="str">
        <f>VLOOKUP(S177,[1]税率!A:C,3,0)</f>
        <v>FW</v>
      </c>
      <c r="V177" s="4" t="s">
        <v>1021</v>
      </c>
      <c r="W177" s="4" t="s">
        <v>1022</v>
      </c>
      <c r="X177" s="4" t="s">
        <v>54</v>
      </c>
      <c r="Y177" s="4" t="s">
        <v>54</v>
      </c>
      <c r="Z177" s="4" t="s">
        <v>54</v>
      </c>
      <c r="AA177" s="4" t="s">
        <v>54</v>
      </c>
      <c r="AF177" s="4"/>
      <c r="AJ177" s="4" t="s">
        <v>1059</v>
      </c>
      <c r="AK177" s="4" t="s">
        <v>231</v>
      </c>
      <c r="AL177" s="4" t="s">
        <v>407</v>
      </c>
      <c r="AN177" s="4" t="s">
        <v>233</v>
      </c>
      <c r="AP177" s="4" t="s">
        <v>42</v>
      </c>
      <c r="AQ177" s="4" t="s">
        <v>324</v>
      </c>
      <c r="AR177" s="4" t="s">
        <v>657</v>
      </c>
      <c r="AU177" s="43">
        <f>VLOOKUP(J177,[1]zmm081!$A$1:$D$1801,3,FALSE)</f>
        <v>5101030000</v>
      </c>
      <c r="AV177" s="43" t="str">
        <f>VLOOKUP(J177,[1]zmm081!$A$1:$D$1801,4,FALSE)</f>
        <v>费用-咨询费</v>
      </c>
      <c r="AZ177" s="43">
        <f t="shared" si="10"/>
        <v>0</v>
      </c>
    </row>
    <row r="178" spans="1:52" ht="13.05" customHeight="1" x14ac:dyDescent="0.3">
      <c r="A178" s="4" t="s">
        <v>13</v>
      </c>
      <c r="B178" s="16" t="s">
        <v>15</v>
      </c>
      <c r="C178" s="4" t="s">
        <v>419</v>
      </c>
      <c r="D178" s="86" t="s">
        <v>101</v>
      </c>
      <c r="E178" s="4" t="s">
        <v>193</v>
      </c>
      <c r="F178" s="86">
        <f>VLOOKUP(E178,[1]产品服务编号编码规则!$K:$O,4,0)</f>
        <v>10</v>
      </c>
      <c r="G178" s="16" t="s">
        <v>196</v>
      </c>
      <c r="H178" s="98">
        <f>VLOOKUP(G178,[1]产品服务编号编码规则!M:O,3,0)</f>
        <v>3</v>
      </c>
      <c r="I178" s="86" t="s">
        <v>211</v>
      </c>
      <c r="J178" s="42" t="str">
        <f t="shared" si="9"/>
        <v>DDA10313</v>
      </c>
      <c r="K178" s="4" t="s">
        <v>1061</v>
      </c>
      <c r="L178" s="92" t="s">
        <v>40</v>
      </c>
      <c r="M178" s="11">
        <v>1</v>
      </c>
      <c r="N178" s="4" t="s">
        <v>1062</v>
      </c>
      <c r="O178" s="4" t="s">
        <v>101</v>
      </c>
      <c r="P178" s="4" t="s">
        <v>633</v>
      </c>
      <c r="Q178" s="9">
        <f>VLOOKUP($P178,[1]税率!$H:$K,3,0)</f>
        <v>0.06</v>
      </c>
      <c r="R178" s="4" t="str">
        <f>VLOOKUP($P178,[1]税率!$H:$K,4,0)</f>
        <v>其他</v>
      </c>
      <c r="S178" s="4" t="s">
        <v>370</v>
      </c>
      <c r="T178" s="5">
        <f>VLOOKUP(S178,[1]税率!A:B,2,0)</f>
        <v>0</v>
      </c>
      <c r="U178" s="4" t="str">
        <f>VLOOKUP(S178,[1]税率!A:C,3,0)</f>
        <v>FW</v>
      </c>
      <c r="V178" s="4" t="s">
        <v>1021</v>
      </c>
      <c r="W178" s="4" t="s">
        <v>1022</v>
      </c>
      <c r="X178" s="4" t="s">
        <v>54</v>
      </c>
      <c r="Y178" s="4" t="s">
        <v>54</v>
      </c>
      <c r="Z178" s="4" t="s">
        <v>54</v>
      </c>
      <c r="AA178" s="4" t="s">
        <v>54</v>
      </c>
      <c r="AF178" s="4"/>
      <c r="AJ178" s="4" t="s">
        <v>484</v>
      </c>
      <c r="AQ178" s="4" t="s">
        <v>360</v>
      </c>
      <c r="AR178" s="4" t="s">
        <v>1063</v>
      </c>
      <c r="AU178" s="43">
        <f>VLOOKUP(J178,[1]zmm081!$A$1:$D$1801,3,FALSE)</f>
        <v>5101030000</v>
      </c>
      <c r="AV178" s="43" t="str">
        <f>VLOOKUP(J178,[1]zmm081!$A$1:$D$1801,4,FALSE)</f>
        <v>费用-咨询费</v>
      </c>
      <c r="AZ178" s="43">
        <f t="shared" si="10"/>
        <v>0</v>
      </c>
    </row>
    <row r="179" spans="1:52" ht="13.05" customHeight="1" x14ac:dyDescent="0.3">
      <c r="A179" s="16" t="s">
        <v>13</v>
      </c>
      <c r="B179" s="42" t="s">
        <v>15</v>
      </c>
      <c r="C179" s="4" t="s">
        <v>419</v>
      </c>
      <c r="D179" s="86" t="s">
        <v>101</v>
      </c>
      <c r="E179" s="4" t="s">
        <v>193</v>
      </c>
      <c r="F179" s="86">
        <f>VLOOKUP(E179,[1]产品服务编号编码规则!$K:$O,4,0)</f>
        <v>10</v>
      </c>
      <c r="G179" s="4" t="s">
        <v>196</v>
      </c>
      <c r="H179" s="98">
        <f>VLOOKUP(G179,[1]产品服务编号编码规则!M:O,3,0)</f>
        <v>3</v>
      </c>
      <c r="I179" s="86" t="s">
        <v>221</v>
      </c>
      <c r="J179" s="42" t="str">
        <f t="shared" si="9"/>
        <v>DDA10314</v>
      </c>
      <c r="K179" s="46" t="s">
        <v>1065</v>
      </c>
      <c r="L179" s="92" t="s">
        <v>40</v>
      </c>
      <c r="M179" s="11">
        <v>1</v>
      </c>
      <c r="N179" s="9" t="s">
        <v>1066</v>
      </c>
      <c r="O179" s="16" t="str">
        <f t="shared" ref="O179:O210" si="12">D179</f>
        <v>A</v>
      </c>
      <c r="P179" s="4" t="s">
        <v>633</v>
      </c>
      <c r="Q179" s="9">
        <f>VLOOKUP($P179,[1]税率!$H:$K,3,0)</f>
        <v>0.06</v>
      </c>
      <c r="R179" s="4" t="str">
        <f>VLOOKUP($P179,[1]税率!$H:$K,4,0)</f>
        <v>其他</v>
      </c>
      <c r="S179" s="4" t="s">
        <v>370</v>
      </c>
      <c r="T179" s="5">
        <f>VLOOKUP(S179,[1]税率!A:B,2,0)</f>
        <v>0</v>
      </c>
      <c r="U179" s="4" t="str">
        <f>VLOOKUP(S179,[1]税率!A:C,3,0)</f>
        <v>FW</v>
      </c>
      <c r="V179" s="16" t="s">
        <v>424</v>
      </c>
      <c r="W179" s="4" t="s">
        <v>425</v>
      </c>
      <c r="X179" s="4" t="s">
        <v>54</v>
      </c>
      <c r="Y179" s="4" t="s">
        <v>54</v>
      </c>
      <c r="Z179" s="4" t="s">
        <v>54</v>
      </c>
      <c r="AA179" s="4" t="s">
        <v>54</v>
      </c>
      <c r="AB179" s="9"/>
      <c r="AC179" s="9"/>
      <c r="AF179" s="86"/>
      <c r="AI179" s="5"/>
      <c r="AJ179" s="111" t="s">
        <v>530</v>
      </c>
      <c r="AK179" s="4" t="s">
        <v>231</v>
      </c>
      <c r="AL179" s="4" t="s">
        <v>407</v>
      </c>
      <c r="AN179" s="4" t="s">
        <v>556</v>
      </c>
      <c r="AP179" s="9" t="s">
        <v>42</v>
      </c>
      <c r="AQ179" s="4" t="s">
        <v>324</v>
      </c>
      <c r="AR179" s="4" t="s">
        <v>1067</v>
      </c>
      <c r="AU179" s="43">
        <f>VLOOKUP(J179,[1]zmm081!$A$1:$D$1801,3,FALSE)</f>
        <v>5101011000</v>
      </c>
      <c r="AV179" s="43" t="str">
        <f>VLOOKUP(J179,[1]zmm081!$A$1:$D$1801,4,FALSE)</f>
        <v>费用-办公费</v>
      </c>
      <c r="AZ179" s="101">
        <f t="shared" si="10"/>
        <v>0</v>
      </c>
    </row>
    <row r="180" spans="1:52" ht="13.05" customHeight="1" x14ac:dyDescent="0.3">
      <c r="A180" s="4" t="s">
        <v>13</v>
      </c>
      <c r="B180" s="16" t="s">
        <v>15</v>
      </c>
      <c r="C180" s="4" t="s">
        <v>419</v>
      </c>
      <c r="D180" s="86" t="s">
        <v>101</v>
      </c>
      <c r="E180" s="4" t="s">
        <v>193</v>
      </c>
      <c r="F180" s="86">
        <f>VLOOKUP(E180,[1]产品服务编号编码规则!$K:$O,4,0)</f>
        <v>10</v>
      </c>
      <c r="G180" s="16" t="s">
        <v>196</v>
      </c>
      <c r="H180" s="98">
        <f>VLOOKUP(G180,[1]产品服务编号编码规则!M:O,3,0)</f>
        <v>3</v>
      </c>
      <c r="I180" s="86" t="s">
        <v>383</v>
      </c>
      <c r="J180" s="42" t="str">
        <f t="shared" si="9"/>
        <v>DDA10315</v>
      </c>
      <c r="K180" s="4" t="s">
        <v>1069</v>
      </c>
      <c r="L180" s="11" t="s">
        <v>40</v>
      </c>
      <c r="M180" s="11">
        <v>1</v>
      </c>
      <c r="N180" s="4" t="s">
        <v>1070</v>
      </c>
      <c r="O180" s="16" t="str">
        <f t="shared" si="12"/>
        <v>A</v>
      </c>
      <c r="P180" s="4" t="s">
        <v>633</v>
      </c>
      <c r="Q180" s="9">
        <f>VLOOKUP($P180,[1]税率!$H:$K,3,0)</f>
        <v>0.06</v>
      </c>
      <c r="R180" s="4" t="str">
        <f>VLOOKUP($P180,[1]税率!$H:$K,4,0)</f>
        <v>其他</v>
      </c>
      <c r="S180" s="16" t="s">
        <v>370</v>
      </c>
      <c r="T180" s="16">
        <f>VLOOKUP(S180,[1]税率!A:B,2,0)</f>
        <v>0</v>
      </c>
      <c r="U180" s="4" t="str">
        <f>VLOOKUP(S180,[1]税率!A:C,3,0)</f>
        <v>FW</v>
      </c>
      <c r="V180" s="16" t="s">
        <v>1021</v>
      </c>
      <c r="W180" s="4" t="s">
        <v>1022</v>
      </c>
      <c r="X180" s="4" t="s">
        <v>54</v>
      </c>
      <c r="Y180" s="4" t="s">
        <v>54</v>
      </c>
      <c r="Z180" s="4" t="s">
        <v>54</v>
      </c>
      <c r="AA180" s="4" t="s">
        <v>54</v>
      </c>
      <c r="AB180" s="9"/>
      <c r="AC180" s="9"/>
      <c r="AF180" s="86"/>
      <c r="AI180" s="5"/>
      <c r="AJ180" s="4" t="s">
        <v>230</v>
      </c>
      <c r="AK180" s="4" t="s">
        <v>231</v>
      </c>
      <c r="AL180" s="4" t="s">
        <v>407</v>
      </c>
      <c r="AM180" s="4" t="s">
        <v>407</v>
      </c>
      <c r="AN180" s="4" t="s">
        <v>407</v>
      </c>
      <c r="AP180" s="9" t="s">
        <v>42</v>
      </c>
      <c r="AQ180" s="4" t="s">
        <v>324</v>
      </c>
      <c r="AR180" s="4" t="s">
        <v>1071</v>
      </c>
      <c r="AS180" s="4" t="s">
        <v>1072</v>
      </c>
      <c r="AU180" s="43">
        <f>VLOOKUP(J180,[1]zmm081!$A$1:$D$1801,3,FALSE)</f>
        <v>5101030000</v>
      </c>
      <c r="AV180" s="43" t="str">
        <f>VLOOKUP(J180,[1]zmm081!$A$1:$D$1801,4,FALSE)</f>
        <v>费用-咨询费</v>
      </c>
      <c r="AZ180" s="101">
        <f t="shared" si="10"/>
        <v>0</v>
      </c>
    </row>
    <row r="181" spans="1:52" ht="13.05" customHeight="1" x14ac:dyDescent="0.3">
      <c r="A181" s="4" t="s">
        <v>13</v>
      </c>
      <c r="B181" s="16" t="s">
        <v>15</v>
      </c>
      <c r="C181" s="4" t="s">
        <v>419</v>
      </c>
      <c r="D181" s="86" t="s">
        <v>101</v>
      </c>
      <c r="E181" s="4" t="s">
        <v>193</v>
      </c>
      <c r="F181" s="86">
        <f>VLOOKUP(E181,[1]产品服务编号编码规则!$K:$O,4,0)</f>
        <v>10</v>
      </c>
      <c r="G181" s="16" t="s">
        <v>196</v>
      </c>
      <c r="H181" s="98">
        <f>VLOOKUP(G181,[1]产品服务编号编码规则!M:O,3,0)</f>
        <v>3</v>
      </c>
      <c r="I181" s="86" t="s">
        <v>389</v>
      </c>
      <c r="J181" s="42" t="str">
        <f t="shared" si="9"/>
        <v>DDA10316</v>
      </c>
      <c r="K181" s="4" t="s">
        <v>1074</v>
      </c>
      <c r="L181" s="11" t="s">
        <v>40</v>
      </c>
      <c r="M181" s="11">
        <v>1</v>
      </c>
      <c r="N181" s="4" t="s">
        <v>1075</v>
      </c>
      <c r="O181" s="16" t="str">
        <f t="shared" si="12"/>
        <v>A</v>
      </c>
      <c r="P181" s="4" t="s">
        <v>633</v>
      </c>
      <c r="Q181" s="9">
        <f>VLOOKUP($P181,[1]税率!$H:$K,3,0)</f>
        <v>0.06</v>
      </c>
      <c r="R181" s="4" t="str">
        <f>VLOOKUP($P181,[1]税率!$H:$K,4,0)</f>
        <v>其他</v>
      </c>
      <c r="S181" s="16" t="s">
        <v>370</v>
      </c>
      <c r="T181" s="16">
        <f>VLOOKUP(S181,[1]税率!A:B,2,0)</f>
        <v>0</v>
      </c>
      <c r="U181" s="4" t="str">
        <f>VLOOKUP(S181,[1]税率!A:C,3,0)</f>
        <v>FW</v>
      </c>
      <c r="V181" s="16" t="s">
        <v>1021</v>
      </c>
      <c r="W181" s="4" t="s">
        <v>1022</v>
      </c>
      <c r="X181" s="4" t="s">
        <v>54</v>
      </c>
      <c r="Y181" s="4" t="s">
        <v>54</v>
      </c>
      <c r="Z181" s="4" t="s">
        <v>54</v>
      </c>
      <c r="AA181" s="4" t="s">
        <v>54</v>
      </c>
      <c r="AB181" s="9"/>
      <c r="AC181" s="9"/>
      <c r="AF181" s="86"/>
      <c r="AI181" s="5"/>
      <c r="AK181" s="4" t="s">
        <v>684</v>
      </c>
      <c r="AP181" s="9"/>
      <c r="AQ181" s="4" t="s">
        <v>330</v>
      </c>
      <c r="AR181" s="4" t="s">
        <v>981</v>
      </c>
      <c r="AS181" s="4" t="s">
        <v>982</v>
      </c>
      <c r="AU181" s="43">
        <f>VLOOKUP(J181,[1]zmm081!$A$1:$D$1801,3,FALSE)</f>
        <v>5101030000</v>
      </c>
      <c r="AV181" s="43" t="str">
        <f>VLOOKUP(J181,[1]zmm081!$A$1:$D$1801,4,FALSE)</f>
        <v>费用-咨询费</v>
      </c>
      <c r="AZ181" s="101">
        <f t="shared" si="10"/>
        <v>0</v>
      </c>
    </row>
    <row r="182" spans="1:52" s="4" customFormat="1" ht="13.05" customHeight="1" x14ac:dyDescent="0.3">
      <c r="A182" s="4" t="s">
        <v>13</v>
      </c>
      <c r="B182" s="16" t="s">
        <v>15</v>
      </c>
      <c r="C182" s="4" t="s">
        <v>419</v>
      </c>
      <c r="D182" s="86" t="s">
        <v>101</v>
      </c>
      <c r="E182" s="4" t="s">
        <v>193</v>
      </c>
      <c r="F182" s="86">
        <f>VLOOKUP(E182,[1]产品服务编号编码规则!$K:$O,4,0)</f>
        <v>10</v>
      </c>
      <c r="G182" s="16" t="s">
        <v>196</v>
      </c>
      <c r="H182" s="98">
        <f>VLOOKUP(G182,[1]产品服务编号编码规则!M:O,3,0)</f>
        <v>3</v>
      </c>
      <c r="I182" s="86" t="s">
        <v>724</v>
      </c>
      <c r="J182" s="42" t="str">
        <f t="shared" si="9"/>
        <v>DDA10317</v>
      </c>
      <c r="K182" s="4" t="s">
        <v>1077</v>
      </c>
      <c r="L182" s="11" t="s">
        <v>40</v>
      </c>
      <c r="M182" s="11">
        <v>1</v>
      </c>
      <c r="N182" s="4" t="s">
        <v>1078</v>
      </c>
      <c r="O182" s="16" t="str">
        <f t="shared" si="12"/>
        <v>A</v>
      </c>
      <c r="P182" s="4" t="s">
        <v>633</v>
      </c>
      <c r="Q182" s="9">
        <f>VLOOKUP($P182,[1]税率!$H:$K,3,0)</f>
        <v>0.06</v>
      </c>
      <c r="R182" s="4" t="str">
        <f>VLOOKUP($P182,[1]税率!$H:$K,4,0)</f>
        <v>其他</v>
      </c>
      <c r="S182" s="16" t="s">
        <v>370</v>
      </c>
      <c r="T182" s="5">
        <f>VLOOKUP(S182,[1]税率!A:B,2,0)</f>
        <v>0</v>
      </c>
      <c r="U182" s="4" t="str">
        <f>VLOOKUP(S182,[1]税率!A:C,3,0)</f>
        <v>FW</v>
      </c>
      <c r="V182" s="16">
        <v>5101011000</v>
      </c>
      <c r="W182" s="4" t="s">
        <v>425</v>
      </c>
      <c r="X182" s="4" t="s">
        <v>54</v>
      </c>
      <c r="Y182" s="4" t="s">
        <v>54</v>
      </c>
      <c r="Z182" s="4" t="s">
        <v>54</v>
      </c>
      <c r="AA182" s="4" t="s">
        <v>54</v>
      </c>
      <c r="AB182" s="9"/>
      <c r="AC182" s="9"/>
      <c r="AF182" s="86"/>
      <c r="AI182" s="5"/>
      <c r="AJ182" s="4" t="s">
        <v>1079</v>
      </c>
      <c r="AK182" s="4" t="s">
        <v>1080</v>
      </c>
      <c r="AL182" s="4" t="s">
        <v>1080</v>
      </c>
      <c r="AM182" s="4" t="s">
        <v>1080</v>
      </c>
      <c r="AN182" s="4" t="s">
        <v>1080</v>
      </c>
      <c r="AO182" s="4" t="s">
        <v>1080</v>
      </c>
      <c r="AP182" s="9" t="s">
        <v>451</v>
      </c>
      <c r="AQ182" s="4" t="s">
        <v>324</v>
      </c>
      <c r="AR182" s="4" t="s">
        <v>394</v>
      </c>
      <c r="AS182" s="4" t="s">
        <v>1081</v>
      </c>
      <c r="AU182" s="43">
        <f>VLOOKUP(J182,[1]zmm081!$A$1:$D$1801,3,FALSE)</f>
        <v>5101011000</v>
      </c>
      <c r="AV182" s="43" t="str">
        <f>VLOOKUP(J182,[1]zmm081!$A$1:$D$1801,4,FALSE)</f>
        <v>费用-办公费</v>
      </c>
      <c r="AZ182" s="101">
        <f t="shared" si="10"/>
        <v>0</v>
      </c>
    </row>
    <row r="183" spans="1:52" s="4" customFormat="1" ht="13.05" customHeight="1" x14ac:dyDescent="0.3">
      <c r="A183" s="4" t="s">
        <v>13</v>
      </c>
      <c r="B183" s="16" t="s">
        <v>15</v>
      </c>
      <c r="C183" s="4" t="s">
        <v>419</v>
      </c>
      <c r="D183" s="86" t="s">
        <v>101</v>
      </c>
      <c r="E183" s="4" t="s">
        <v>193</v>
      </c>
      <c r="F183" s="86">
        <f>VLOOKUP(E183,[1]产品服务编号编码规则!$K:$O,4,0)</f>
        <v>10</v>
      </c>
      <c r="G183" s="16" t="s">
        <v>196</v>
      </c>
      <c r="H183" s="98">
        <f>VLOOKUP(G183,[1]产品服务编号编码规则!M:O,3,0)</f>
        <v>3</v>
      </c>
      <c r="I183" s="86" t="s">
        <v>729</v>
      </c>
      <c r="J183" s="42" t="str">
        <f t="shared" si="9"/>
        <v>DDA10318</v>
      </c>
      <c r="K183" s="4" t="s">
        <v>1083</v>
      </c>
      <c r="L183" s="11" t="s">
        <v>40</v>
      </c>
      <c r="M183" s="11">
        <v>1</v>
      </c>
      <c r="N183" s="4" t="s">
        <v>1084</v>
      </c>
      <c r="O183" s="16" t="str">
        <f t="shared" si="12"/>
        <v>A</v>
      </c>
      <c r="P183" s="4" t="s">
        <v>633</v>
      </c>
      <c r="Q183" s="9">
        <f>VLOOKUP($P183,[1]税率!$H:$K,3,0)</f>
        <v>0.06</v>
      </c>
      <c r="R183" s="4" t="str">
        <f>VLOOKUP($P183,[1]税率!$H:$K,4,0)</f>
        <v>其他</v>
      </c>
      <c r="S183" s="16" t="s">
        <v>370</v>
      </c>
      <c r="T183" s="5">
        <f>VLOOKUP(S183,[1]税率!A:B,2,0)</f>
        <v>0</v>
      </c>
      <c r="U183" s="4" t="str">
        <f>VLOOKUP(S183,[1]税率!A:C,3,0)</f>
        <v>FW</v>
      </c>
      <c r="V183" s="16">
        <v>5101030000</v>
      </c>
      <c r="W183" s="4" t="s">
        <v>1022</v>
      </c>
      <c r="X183" s="4" t="s">
        <v>54</v>
      </c>
      <c r="Y183" s="4" t="s">
        <v>54</v>
      </c>
      <c r="Z183" s="4" t="s">
        <v>54</v>
      </c>
      <c r="AA183" s="4" t="s">
        <v>54</v>
      </c>
      <c r="AB183" s="9"/>
      <c r="AC183" s="9"/>
      <c r="AF183" s="86"/>
      <c r="AI183" s="5"/>
      <c r="AJ183" s="4" t="s">
        <v>1079</v>
      </c>
      <c r="AK183" s="4" t="s">
        <v>1080</v>
      </c>
      <c r="AL183" s="4" t="s">
        <v>1080</v>
      </c>
      <c r="AM183" s="4" t="s">
        <v>1080</v>
      </c>
      <c r="AN183" s="4" t="s">
        <v>1080</v>
      </c>
      <c r="AO183" s="4" t="s">
        <v>1080</v>
      </c>
      <c r="AP183" s="9" t="s">
        <v>451</v>
      </c>
      <c r="AQ183" s="4" t="s">
        <v>324</v>
      </c>
      <c r="AR183" s="4" t="s">
        <v>394</v>
      </c>
      <c r="AS183" s="4" t="s">
        <v>1081</v>
      </c>
      <c r="AU183" s="43">
        <f>VLOOKUP(J183,[1]zmm081!$A$1:$D$1801,3,FALSE)</f>
        <v>5101030000</v>
      </c>
      <c r="AV183" s="43" t="str">
        <f>VLOOKUP(J183,[1]zmm081!$A$1:$D$1801,4,FALSE)</f>
        <v>费用-咨询费</v>
      </c>
      <c r="AZ183" s="101">
        <f t="shared" si="10"/>
        <v>0</v>
      </c>
    </row>
    <row r="184" spans="1:52" s="4" customFormat="1" ht="13.05" customHeight="1" x14ac:dyDescent="0.3">
      <c r="A184" s="4" t="s">
        <v>13</v>
      </c>
      <c r="B184" s="16" t="s">
        <v>15</v>
      </c>
      <c r="C184" s="4" t="s">
        <v>419</v>
      </c>
      <c r="D184" s="86" t="s">
        <v>101</v>
      </c>
      <c r="E184" s="4" t="s">
        <v>193</v>
      </c>
      <c r="F184" s="86">
        <f>VLOOKUP(E184,[1]产品服务编号编码规则!$K:$O,4,0)</f>
        <v>10</v>
      </c>
      <c r="G184" s="16" t="s">
        <v>196</v>
      </c>
      <c r="H184" s="98">
        <f>VLOOKUP(G184,[1]产品服务编号编码规则!M:O,3,0)</f>
        <v>3</v>
      </c>
      <c r="I184" s="86" t="s">
        <v>732</v>
      </c>
      <c r="J184" s="42" t="str">
        <f t="shared" si="9"/>
        <v>DDA10319</v>
      </c>
      <c r="K184" s="4" t="s">
        <v>1086</v>
      </c>
      <c r="L184" s="11" t="s">
        <v>40</v>
      </c>
      <c r="M184" s="11">
        <v>1</v>
      </c>
      <c r="N184" s="4" t="s">
        <v>1087</v>
      </c>
      <c r="O184" s="16" t="str">
        <f t="shared" si="12"/>
        <v>A</v>
      </c>
      <c r="P184" s="4" t="s">
        <v>633</v>
      </c>
      <c r="Q184" s="9">
        <f>VLOOKUP($P184,[1]税率!$H:$K,3,0)</f>
        <v>0.06</v>
      </c>
      <c r="R184" s="4" t="str">
        <f>VLOOKUP($P184,[1]税率!$H:$K,4,0)</f>
        <v>其他</v>
      </c>
      <c r="S184" s="16" t="s">
        <v>370</v>
      </c>
      <c r="T184" s="5">
        <f>VLOOKUP(S184,[1]税率!A:B,2,0)</f>
        <v>0</v>
      </c>
      <c r="U184" s="4" t="str">
        <f>VLOOKUP(S184,[1]税率!A:C,3,0)</f>
        <v>FW</v>
      </c>
      <c r="V184" s="4">
        <v>5101030000</v>
      </c>
      <c r="W184" s="4" t="s">
        <v>1022</v>
      </c>
      <c r="X184" s="4" t="s">
        <v>54</v>
      </c>
      <c r="Y184" s="4" t="s">
        <v>54</v>
      </c>
      <c r="Z184" s="4" t="s">
        <v>54</v>
      </c>
      <c r="AA184" s="4" t="s">
        <v>54</v>
      </c>
      <c r="AI184" s="16"/>
      <c r="AJ184" s="4" t="s">
        <v>1079</v>
      </c>
      <c r="AK184" s="4" t="s">
        <v>1080</v>
      </c>
      <c r="AL184" s="4" t="s">
        <v>1080</v>
      </c>
      <c r="AM184" s="4" t="s">
        <v>1080</v>
      </c>
      <c r="AN184" s="4" t="s">
        <v>1080</v>
      </c>
      <c r="AO184" s="4" t="s">
        <v>1080</v>
      </c>
      <c r="AP184" s="4" t="s">
        <v>451</v>
      </c>
      <c r="AQ184" s="4" t="s">
        <v>324</v>
      </c>
      <c r="AR184" s="4" t="s">
        <v>394</v>
      </c>
      <c r="AS184" s="4" t="s">
        <v>1081</v>
      </c>
      <c r="AU184" s="43">
        <f>VLOOKUP(J184,[1]zmm081!$A$1:$D$1801,3,FALSE)</f>
        <v>5101030000</v>
      </c>
      <c r="AV184" s="43" t="str">
        <f>VLOOKUP(J184,[1]zmm081!$A$1:$D$1801,4,FALSE)</f>
        <v>费用-咨询费</v>
      </c>
      <c r="AZ184" s="43">
        <f t="shared" si="10"/>
        <v>0</v>
      </c>
    </row>
    <row r="185" spans="1:52" ht="13.05" customHeight="1" x14ac:dyDescent="0.3">
      <c r="A185" s="16" t="s">
        <v>13</v>
      </c>
      <c r="B185" s="42" t="s">
        <v>15</v>
      </c>
      <c r="C185" s="4" t="s">
        <v>419</v>
      </c>
      <c r="D185" s="86" t="s">
        <v>101</v>
      </c>
      <c r="E185" s="16" t="s">
        <v>198</v>
      </c>
      <c r="F185" s="86" t="str">
        <f>VLOOKUP(E185,[1]产品服务编号编码规则!$K:$O,4,0)</f>
        <v>11</v>
      </c>
      <c r="G185" s="4" t="s">
        <v>199</v>
      </c>
      <c r="H185" s="98">
        <f>VLOOKUP(G185,[1]产品服务编号编码规则!M:O,3,0)</f>
        <v>1</v>
      </c>
      <c r="I185" s="86" t="s">
        <v>32</v>
      </c>
      <c r="J185" s="42" t="str">
        <f t="shared" si="9"/>
        <v>DDA11101</v>
      </c>
      <c r="K185" s="46" t="s">
        <v>1089</v>
      </c>
      <c r="L185" s="92" t="s">
        <v>40</v>
      </c>
      <c r="M185" s="11">
        <v>1</v>
      </c>
      <c r="N185" s="9" t="s">
        <v>1090</v>
      </c>
      <c r="O185" s="16" t="str">
        <f t="shared" si="12"/>
        <v>A</v>
      </c>
      <c r="P185" s="4" t="s">
        <v>633</v>
      </c>
      <c r="Q185" s="9">
        <f>VLOOKUP($P185,[1]税率!$H:$K,3,0)</f>
        <v>0.06</v>
      </c>
      <c r="R185" s="4" t="str">
        <f>VLOOKUP($P185,[1]税率!$H:$K,4,0)</f>
        <v>其他</v>
      </c>
      <c r="S185" s="4" t="s">
        <v>370</v>
      </c>
      <c r="T185" s="5">
        <f>VLOOKUP(S185,[1]税率!A:B,2,0)</f>
        <v>0</v>
      </c>
      <c r="U185" s="4" t="str">
        <f>VLOOKUP(S185,[1]税率!A:C,3,0)</f>
        <v>FW</v>
      </c>
      <c r="V185" s="16">
        <v>2211110000</v>
      </c>
      <c r="W185" s="4" t="s">
        <v>1091</v>
      </c>
      <c r="X185" s="4" t="s">
        <v>54</v>
      </c>
      <c r="Y185" s="4" t="s">
        <v>54</v>
      </c>
      <c r="Z185" s="4" t="s">
        <v>54</v>
      </c>
      <c r="AA185" s="4" t="s">
        <v>54</v>
      </c>
      <c r="AB185" s="9"/>
      <c r="AC185" s="9"/>
      <c r="AF185" s="86"/>
      <c r="AI185" s="5"/>
      <c r="AJ185" s="4" t="s">
        <v>460</v>
      </c>
      <c r="AK185" s="4" t="s">
        <v>231</v>
      </c>
      <c r="AL185" s="4" t="s">
        <v>407</v>
      </c>
      <c r="AN185" s="4" t="s">
        <v>430</v>
      </c>
      <c r="AP185" s="9" t="s">
        <v>42</v>
      </c>
      <c r="AQ185" s="4" t="s">
        <v>360</v>
      </c>
      <c r="AR185" s="4" t="s">
        <v>1092</v>
      </c>
      <c r="AU185" s="43">
        <f>VLOOKUP(J185,[1]zmm081!$A$1:$D$1801,3,FALSE)</f>
        <v>2211110000</v>
      </c>
      <c r="AV185" s="43" t="str">
        <f>VLOOKUP(J185,[1]zmm081!$A$1:$D$1801,4,FALSE)</f>
        <v>应付职工薪酬-劳务费</v>
      </c>
      <c r="AZ185" s="101">
        <f t="shared" si="10"/>
        <v>0</v>
      </c>
    </row>
    <row r="186" spans="1:52" ht="13.05" customHeight="1" x14ac:dyDescent="0.3">
      <c r="A186" s="16" t="s">
        <v>13</v>
      </c>
      <c r="B186" s="42" t="s">
        <v>15</v>
      </c>
      <c r="C186" s="4" t="s">
        <v>419</v>
      </c>
      <c r="D186" s="86" t="s">
        <v>101</v>
      </c>
      <c r="E186" s="4" t="s">
        <v>198</v>
      </c>
      <c r="F186" s="86" t="str">
        <f>VLOOKUP(E186,[1]产品服务编号编码规则!$K:$O,4,0)</f>
        <v>11</v>
      </c>
      <c r="G186" s="4" t="s">
        <v>199</v>
      </c>
      <c r="H186" s="98">
        <f>VLOOKUP(G186,[1]产品服务编号编码规则!M:O,3,0)</f>
        <v>1</v>
      </c>
      <c r="I186" s="86" t="s">
        <v>125</v>
      </c>
      <c r="J186" s="42" t="str">
        <f t="shared" si="9"/>
        <v>DDA11102</v>
      </c>
      <c r="K186" s="46" t="s">
        <v>1094</v>
      </c>
      <c r="L186" s="92" t="s">
        <v>40</v>
      </c>
      <c r="M186" s="11">
        <v>1</v>
      </c>
      <c r="N186" s="9" t="s">
        <v>1095</v>
      </c>
      <c r="O186" s="16" t="str">
        <f t="shared" si="12"/>
        <v>A</v>
      </c>
      <c r="P186" s="4" t="s">
        <v>633</v>
      </c>
      <c r="Q186" s="9">
        <f>VLOOKUP($P186,[1]税率!$H:$K,3,0)</f>
        <v>0.06</v>
      </c>
      <c r="R186" s="4" t="str">
        <f>VLOOKUP($P186,[1]税率!$H:$K,4,0)</f>
        <v>其他</v>
      </c>
      <c r="S186" s="4" t="s">
        <v>370</v>
      </c>
      <c r="T186" s="5">
        <f>VLOOKUP(S186,[1]税率!A:B,2,0)</f>
        <v>0</v>
      </c>
      <c r="U186" s="4" t="str">
        <f>VLOOKUP(S186,[1]税率!A:C,3,0)</f>
        <v>FW</v>
      </c>
      <c r="V186" s="16" t="s">
        <v>1096</v>
      </c>
      <c r="W186" s="4" t="s">
        <v>1097</v>
      </c>
      <c r="X186" s="4" t="s">
        <v>54</v>
      </c>
      <c r="Y186" s="4" t="s">
        <v>54</v>
      </c>
      <c r="Z186" s="4" t="s">
        <v>54</v>
      </c>
      <c r="AA186" s="4" t="s">
        <v>54</v>
      </c>
      <c r="AB186" s="9"/>
      <c r="AC186" s="9"/>
      <c r="AF186" s="86"/>
      <c r="AI186" s="5"/>
      <c r="AJ186" s="4" t="s">
        <v>426</v>
      </c>
      <c r="AK186" s="4" t="s">
        <v>231</v>
      </c>
      <c r="AL186" s="4" t="s">
        <v>407</v>
      </c>
      <c r="AN186" s="4" t="s">
        <v>253</v>
      </c>
      <c r="AP186" s="9" t="s">
        <v>42</v>
      </c>
      <c r="AQ186" s="4" t="s">
        <v>360</v>
      </c>
      <c r="AU186" s="43">
        <f>VLOOKUP(J186,[1]zmm081!$A$1:$D$1801,3,FALSE)</f>
        <v>5101055000</v>
      </c>
      <c r="AV186" s="43" t="str">
        <f>VLOOKUP(J186,[1]zmm081!$A$1:$D$1801,4,FALSE)</f>
        <v>费用-物业费</v>
      </c>
      <c r="AZ186" s="101">
        <f t="shared" si="10"/>
        <v>0</v>
      </c>
    </row>
    <row r="187" spans="1:52" ht="13.05" customHeight="1" x14ac:dyDescent="0.3">
      <c r="A187" s="16" t="s">
        <v>13</v>
      </c>
      <c r="B187" s="42" t="s">
        <v>15</v>
      </c>
      <c r="C187" s="4" t="s">
        <v>419</v>
      </c>
      <c r="D187" s="86" t="s">
        <v>101</v>
      </c>
      <c r="E187" s="4" t="s">
        <v>198</v>
      </c>
      <c r="F187" s="86" t="str">
        <f>VLOOKUP(E187,[1]产品服务编号编码规则!$K:$O,4,0)</f>
        <v>11</v>
      </c>
      <c r="G187" s="4" t="s">
        <v>199</v>
      </c>
      <c r="H187" s="98">
        <f>VLOOKUP(G187,[1]产品服务编号编码规则!M:O,3,0)</f>
        <v>1</v>
      </c>
      <c r="I187" s="86" t="s">
        <v>152</v>
      </c>
      <c r="J187" s="42" t="str">
        <f t="shared" si="9"/>
        <v>DDA11103</v>
      </c>
      <c r="K187" s="46" t="s">
        <v>1099</v>
      </c>
      <c r="L187" s="92" t="s">
        <v>40</v>
      </c>
      <c r="M187" s="11">
        <v>1</v>
      </c>
      <c r="N187" s="9" t="s">
        <v>1100</v>
      </c>
      <c r="O187" s="16" t="str">
        <f t="shared" si="12"/>
        <v>A</v>
      </c>
      <c r="P187" s="4" t="s">
        <v>633</v>
      </c>
      <c r="Q187" s="9">
        <f>VLOOKUP($P187,[1]税率!$H:$K,3,0)</f>
        <v>0.06</v>
      </c>
      <c r="R187" s="4" t="str">
        <f>VLOOKUP($P187,[1]税率!$H:$K,4,0)</f>
        <v>其他</v>
      </c>
      <c r="S187" s="4" t="s">
        <v>370</v>
      </c>
      <c r="T187" s="5">
        <f>VLOOKUP(S187,[1]税率!A:B,2,0)</f>
        <v>0</v>
      </c>
      <c r="U187" s="4" t="str">
        <f>VLOOKUP(S187,[1]税率!A:C,3,0)</f>
        <v>FW</v>
      </c>
      <c r="V187" s="16" t="s">
        <v>1101</v>
      </c>
      <c r="W187" s="4" t="s">
        <v>1091</v>
      </c>
      <c r="X187" s="4" t="s">
        <v>54</v>
      </c>
      <c r="Y187" s="4" t="s">
        <v>54</v>
      </c>
      <c r="Z187" s="4" t="s">
        <v>54</v>
      </c>
      <c r="AA187" s="4" t="s">
        <v>54</v>
      </c>
      <c r="AB187" s="9"/>
      <c r="AC187" s="9"/>
      <c r="AF187" s="86"/>
      <c r="AI187" s="5"/>
      <c r="AJ187" s="4" t="s">
        <v>460</v>
      </c>
      <c r="AK187" s="4" t="s">
        <v>231</v>
      </c>
      <c r="AL187" s="4" t="s">
        <v>407</v>
      </c>
      <c r="AN187" s="4" t="s">
        <v>253</v>
      </c>
      <c r="AP187" s="9" t="s">
        <v>42</v>
      </c>
      <c r="AQ187" s="4" t="s">
        <v>360</v>
      </c>
      <c r="AU187" s="43">
        <f>VLOOKUP(J187,[1]zmm081!$A$1:$D$1801,3,FALSE)</f>
        <v>2211110000</v>
      </c>
      <c r="AV187" s="43" t="str">
        <f>VLOOKUP(J187,[1]zmm081!$A$1:$D$1801,4,FALSE)</f>
        <v>应付职工薪酬-劳务费</v>
      </c>
      <c r="AZ187" s="101">
        <f t="shared" si="10"/>
        <v>0</v>
      </c>
    </row>
    <row r="188" spans="1:52" ht="13.05" customHeight="1" x14ac:dyDescent="0.3">
      <c r="A188" s="16" t="s">
        <v>13</v>
      </c>
      <c r="B188" s="42" t="s">
        <v>15</v>
      </c>
      <c r="C188" s="4" t="s">
        <v>419</v>
      </c>
      <c r="D188" s="86" t="s">
        <v>101</v>
      </c>
      <c r="E188" s="4" t="s">
        <v>198</v>
      </c>
      <c r="F188" s="86" t="str">
        <f>VLOOKUP(E188,[1]产品服务编号编码规则!$K:$O,4,0)</f>
        <v>11</v>
      </c>
      <c r="G188" s="4" t="s">
        <v>199</v>
      </c>
      <c r="H188" s="98">
        <f>VLOOKUP(G188,[1]产品服务编号编码规则!M:O,3,0)</f>
        <v>1</v>
      </c>
      <c r="I188" s="86" t="s">
        <v>161</v>
      </c>
      <c r="J188" s="42" t="str">
        <f t="shared" si="9"/>
        <v>DDA11104</v>
      </c>
      <c r="K188" s="46" t="s">
        <v>1103</v>
      </c>
      <c r="L188" s="92" t="s">
        <v>40</v>
      </c>
      <c r="M188" s="11">
        <v>1</v>
      </c>
      <c r="N188" s="9" t="s">
        <v>1104</v>
      </c>
      <c r="O188" s="16" t="str">
        <f t="shared" si="12"/>
        <v>A</v>
      </c>
      <c r="P188" s="4" t="s">
        <v>633</v>
      </c>
      <c r="Q188" s="9">
        <f>VLOOKUP($P188,[1]税率!$H:$K,3,0)</f>
        <v>0.06</v>
      </c>
      <c r="R188" s="4" t="str">
        <f>VLOOKUP($P188,[1]税率!$H:$K,4,0)</f>
        <v>其他</v>
      </c>
      <c r="S188" s="4" t="s">
        <v>370</v>
      </c>
      <c r="T188" s="5">
        <f>VLOOKUP(S188,[1]税率!A:B,2,0)</f>
        <v>0</v>
      </c>
      <c r="U188" s="4" t="str">
        <f>VLOOKUP(S188,[1]税率!A:C,3,0)</f>
        <v>FW</v>
      </c>
      <c r="V188" s="16" t="s">
        <v>1096</v>
      </c>
      <c r="W188" s="4" t="s">
        <v>1097</v>
      </c>
      <c r="X188" s="4" t="s">
        <v>54</v>
      </c>
      <c r="Y188" s="4" t="s">
        <v>54</v>
      </c>
      <c r="Z188" s="4" t="s">
        <v>54</v>
      </c>
      <c r="AA188" s="4" t="s">
        <v>54</v>
      </c>
      <c r="AB188" s="9"/>
      <c r="AC188" s="9"/>
      <c r="AF188" s="86"/>
      <c r="AI188" s="5"/>
      <c r="AJ188" s="4" t="s">
        <v>426</v>
      </c>
      <c r="AK188" s="4" t="s">
        <v>231</v>
      </c>
      <c r="AL188" s="4" t="s">
        <v>407</v>
      </c>
      <c r="AN188" s="4" t="s">
        <v>253</v>
      </c>
      <c r="AP188" s="9" t="s">
        <v>42</v>
      </c>
      <c r="AQ188" s="4" t="s">
        <v>360</v>
      </c>
      <c r="AU188" s="43">
        <f>VLOOKUP(J188,[1]zmm081!$A$1:$D$1801,3,FALSE)</f>
        <v>5101055000</v>
      </c>
      <c r="AV188" s="43" t="str">
        <f>VLOOKUP(J188,[1]zmm081!$A$1:$D$1801,4,FALSE)</f>
        <v>费用-物业费</v>
      </c>
      <c r="AZ188" s="101">
        <f t="shared" si="10"/>
        <v>0</v>
      </c>
    </row>
    <row r="189" spans="1:52" ht="13.05" customHeight="1" x14ac:dyDescent="0.3">
      <c r="A189" s="16" t="s">
        <v>13</v>
      </c>
      <c r="B189" s="42" t="s">
        <v>15</v>
      </c>
      <c r="C189" s="4" t="s">
        <v>419</v>
      </c>
      <c r="D189" s="86" t="s">
        <v>101</v>
      </c>
      <c r="E189" s="4" t="s">
        <v>198</v>
      </c>
      <c r="F189" s="86" t="str">
        <f>VLOOKUP(E189,[1]产品服务编号编码规则!$K:$O,4,0)</f>
        <v>11</v>
      </c>
      <c r="G189" s="4" t="s">
        <v>199</v>
      </c>
      <c r="H189" s="98">
        <f>VLOOKUP(G189,[1]产品服务编号编码规则!M:O,3,0)</f>
        <v>1</v>
      </c>
      <c r="I189" s="86" t="s">
        <v>26</v>
      </c>
      <c r="J189" s="42" t="str">
        <f t="shared" si="9"/>
        <v>DDA11105</v>
      </c>
      <c r="K189" s="46" t="s">
        <v>1106</v>
      </c>
      <c r="L189" s="92" t="s">
        <v>40</v>
      </c>
      <c r="M189" s="11">
        <v>1</v>
      </c>
      <c r="N189" s="9" t="s">
        <v>1107</v>
      </c>
      <c r="O189" s="16" t="str">
        <f t="shared" si="12"/>
        <v>A</v>
      </c>
      <c r="P189" s="4" t="s">
        <v>633</v>
      </c>
      <c r="Q189" s="9">
        <f>VLOOKUP($P189,[1]税率!$H:$K,3,0)</f>
        <v>0.06</v>
      </c>
      <c r="R189" s="4" t="str">
        <f>VLOOKUP($P189,[1]税率!$H:$K,4,0)</f>
        <v>其他</v>
      </c>
      <c r="S189" s="4" t="s">
        <v>370</v>
      </c>
      <c r="T189" s="5">
        <f>VLOOKUP(S189,[1]税率!A:B,2,0)</f>
        <v>0</v>
      </c>
      <c r="U189" s="4" t="str">
        <f>VLOOKUP(S189,[1]税率!A:C,3,0)</f>
        <v>FW</v>
      </c>
      <c r="V189" s="16" t="s">
        <v>844</v>
      </c>
      <c r="W189" s="4" t="s">
        <v>845</v>
      </c>
      <c r="X189" s="4" t="s">
        <v>54</v>
      </c>
      <c r="Y189" s="4" t="s">
        <v>54</v>
      </c>
      <c r="Z189" s="4" t="s">
        <v>54</v>
      </c>
      <c r="AA189" s="4" t="s">
        <v>54</v>
      </c>
      <c r="AB189" s="9"/>
      <c r="AC189" s="9"/>
      <c r="AF189" s="86"/>
      <c r="AI189" s="5"/>
      <c r="AJ189" s="4" t="s">
        <v>426</v>
      </c>
      <c r="AK189" s="4" t="s">
        <v>231</v>
      </c>
      <c r="AL189" s="4" t="s">
        <v>407</v>
      </c>
      <c r="AN189" s="4" t="s">
        <v>253</v>
      </c>
      <c r="AP189" s="9" t="s">
        <v>42</v>
      </c>
      <c r="AQ189" s="4" t="s">
        <v>324</v>
      </c>
      <c r="AR189" s="4" t="s">
        <v>977</v>
      </c>
      <c r="AU189" s="43">
        <f>VLOOKUP(J189,[1]zmm081!$A$1:$D$1801,3,FALSE)</f>
        <v>5101059000</v>
      </c>
      <c r="AV189" s="43" t="str">
        <f>VLOOKUP(J189,[1]zmm081!$A$1:$D$1801,4,FALSE)</f>
        <v>费用-保洁绿化费</v>
      </c>
      <c r="AZ189" s="101">
        <f t="shared" si="10"/>
        <v>0</v>
      </c>
    </row>
    <row r="190" spans="1:52" ht="13.05" customHeight="1" x14ac:dyDescent="0.3">
      <c r="A190" s="4" t="s">
        <v>13</v>
      </c>
      <c r="B190" s="16" t="s">
        <v>15</v>
      </c>
      <c r="C190" s="4" t="s">
        <v>419</v>
      </c>
      <c r="D190" s="86" t="s">
        <v>101</v>
      </c>
      <c r="E190" s="4" t="s">
        <v>198</v>
      </c>
      <c r="F190" s="86" t="str">
        <f>VLOOKUP(E190,[1]产品服务编号编码规则!$K:$O,4,0)</f>
        <v>11</v>
      </c>
      <c r="G190" s="16" t="s">
        <v>199</v>
      </c>
      <c r="H190" s="98">
        <f>VLOOKUP(G190,[1]产品服务编号编码规则!M:O,3,0)</f>
        <v>1</v>
      </c>
      <c r="I190" s="86" t="s">
        <v>169</v>
      </c>
      <c r="J190" s="42" t="str">
        <f t="shared" si="9"/>
        <v>DDA11106</v>
      </c>
      <c r="K190" s="4" t="s">
        <v>1109</v>
      </c>
      <c r="L190" s="11" t="s">
        <v>40</v>
      </c>
      <c r="M190" s="11">
        <v>1</v>
      </c>
      <c r="N190" s="4" t="s">
        <v>1110</v>
      </c>
      <c r="O190" s="16" t="str">
        <f t="shared" si="12"/>
        <v>A</v>
      </c>
      <c r="P190" s="4" t="s">
        <v>633</v>
      </c>
      <c r="Q190" s="9">
        <f>VLOOKUP($P190,[1]税率!$H:$K,3,0)</f>
        <v>0.06</v>
      </c>
      <c r="R190" s="4" t="str">
        <f>VLOOKUP($P190,[1]税率!$H:$K,4,0)</f>
        <v>其他</v>
      </c>
      <c r="S190" s="16" t="s">
        <v>370</v>
      </c>
      <c r="T190" s="16">
        <f>VLOOKUP(S190,[1]税率!A:B,2,0)</f>
        <v>0</v>
      </c>
      <c r="U190" s="4" t="str">
        <f>VLOOKUP(S190,[1]税率!A:C,3,0)</f>
        <v>FW</v>
      </c>
      <c r="V190" s="16" t="s">
        <v>844</v>
      </c>
      <c r="W190" s="4" t="s">
        <v>845</v>
      </c>
      <c r="X190" s="4" t="s">
        <v>54</v>
      </c>
      <c r="Y190" s="4" t="s">
        <v>54</v>
      </c>
      <c r="Z190" s="4" t="s">
        <v>54</v>
      </c>
      <c r="AA190" s="4" t="s">
        <v>54</v>
      </c>
      <c r="AB190" s="9"/>
      <c r="AC190" s="9"/>
      <c r="AF190" s="86"/>
      <c r="AI190" s="5"/>
      <c r="AJ190" s="4" t="s">
        <v>430</v>
      </c>
      <c r="AP190" s="9"/>
      <c r="AQ190" s="4" t="s">
        <v>324</v>
      </c>
      <c r="AR190" s="4" t="s">
        <v>977</v>
      </c>
      <c r="AU190" s="43">
        <f>VLOOKUP(J190,[1]zmm081!$A$1:$D$1801,3,FALSE)</f>
        <v>5101059000</v>
      </c>
      <c r="AV190" s="43" t="str">
        <f>VLOOKUP(J190,[1]zmm081!$A$1:$D$1801,4,FALSE)</f>
        <v>费用-保洁绿化费</v>
      </c>
      <c r="AZ190" s="101">
        <f t="shared" si="10"/>
        <v>0</v>
      </c>
    </row>
    <row r="191" spans="1:52" ht="13.05" customHeight="1" x14ac:dyDescent="0.3">
      <c r="A191" s="16" t="s">
        <v>13</v>
      </c>
      <c r="B191" s="42" t="s">
        <v>15</v>
      </c>
      <c r="C191" s="4" t="s">
        <v>419</v>
      </c>
      <c r="D191" s="86" t="s">
        <v>101</v>
      </c>
      <c r="E191" s="4" t="s">
        <v>198</v>
      </c>
      <c r="F191" s="86" t="str">
        <f>VLOOKUP(E191,[1]产品服务编号编码规则!$K:$O,4,0)</f>
        <v>11</v>
      </c>
      <c r="G191" s="16" t="s">
        <v>200</v>
      </c>
      <c r="H191" s="98">
        <f>VLOOKUP(G191,[1]产品服务编号编码规则!M:O,3,0)</f>
        <v>2</v>
      </c>
      <c r="I191" s="86" t="s">
        <v>32</v>
      </c>
      <c r="J191" s="42" t="str">
        <f t="shared" si="9"/>
        <v>DDA11201</v>
      </c>
      <c r="K191" s="46" t="s">
        <v>1112</v>
      </c>
      <c r="L191" s="92" t="s">
        <v>40</v>
      </c>
      <c r="M191" s="11">
        <v>1</v>
      </c>
      <c r="N191" s="9" t="s">
        <v>1113</v>
      </c>
      <c r="O191" s="16" t="str">
        <f t="shared" si="12"/>
        <v>A</v>
      </c>
      <c r="P191" s="4" t="s">
        <v>633</v>
      </c>
      <c r="Q191" s="9">
        <f>VLOOKUP($P191,[1]税率!$H:$K,3,0)</f>
        <v>0.06</v>
      </c>
      <c r="R191" s="4" t="str">
        <f>VLOOKUP($P191,[1]税率!$H:$K,4,0)</f>
        <v>其他</v>
      </c>
      <c r="S191" s="4" t="s">
        <v>370</v>
      </c>
      <c r="T191" s="5">
        <f>VLOOKUP(S191,[1]税率!A:B,2,0)</f>
        <v>0</v>
      </c>
      <c r="U191" s="4" t="str">
        <f>VLOOKUP(S191,[1]税率!A:C,3,0)</f>
        <v>FW</v>
      </c>
      <c r="V191" s="16" t="s">
        <v>1114</v>
      </c>
      <c r="W191" s="4" t="s">
        <v>1115</v>
      </c>
      <c r="X191" s="4" t="s">
        <v>54</v>
      </c>
      <c r="Y191" s="4" t="s">
        <v>54</v>
      </c>
      <c r="Z191" s="4" t="s">
        <v>54</v>
      </c>
      <c r="AA191" s="4" t="s">
        <v>54</v>
      </c>
      <c r="AB191" s="9"/>
      <c r="AC191" s="9"/>
      <c r="AF191" s="86"/>
      <c r="AI191" s="5"/>
      <c r="AJ191" s="4" t="s">
        <v>406</v>
      </c>
      <c r="AK191" s="4" t="s">
        <v>231</v>
      </c>
      <c r="AL191" s="4" t="s">
        <v>407</v>
      </c>
      <c r="AN191" s="4" t="s">
        <v>430</v>
      </c>
      <c r="AP191" s="9" t="s">
        <v>42</v>
      </c>
      <c r="AQ191" s="4" t="s">
        <v>324</v>
      </c>
      <c r="AU191" s="43">
        <f>VLOOKUP(J191,[1]zmm081!$A$1:$D$1801,3,FALSE)</f>
        <v>5101034000</v>
      </c>
      <c r="AV191" s="43" t="str">
        <f>VLOOKUP(J191,[1]zmm081!$A$1:$D$1801,4,FALSE)</f>
        <v>费用-港杂费</v>
      </c>
      <c r="AZ191" s="101">
        <f t="shared" si="10"/>
        <v>0</v>
      </c>
    </row>
    <row r="192" spans="1:52" ht="13.05" customHeight="1" x14ac:dyDescent="0.3">
      <c r="A192" s="16" t="s">
        <v>13</v>
      </c>
      <c r="B192" s="42" t="s">
        <v>15</v>
      </c>
      <c r="C192" s="4" t="s">
        <v>419</v>
      </c>
      <c r="D192" s="86" t="s">
        <v>101</v>
      </c>
      <c r="E192" s="4" t="s">
        <v>198</v>
      </c>
      <c r="F192" s="86" t="str">
        <f>VLOOKUP(E192,[1]产品服务编号编码规则!$K:$O,4,0)</f>
        <v>11</v>
      </c>
      <c r="G192" s="16" t="s">
        <v>200</v>
      </c>
      <c r="H192" s="98">
        <f>VLOOKUP(G192,[1]产品服务编号编码规则!M:O,3,0)</f>
        <v>2</v>
      </c>
      <c r="I192" s="86" t="s">
        <v>125</v>
      </c>
      <c r="J192" s="42" t="str">
        <f t="shared" si="9"/>
        <v>DDA11202</v>
      </c>
      <c r="K192" s="46" t="s">
        <v>1117</v>
      </c>
      <c r="L192" s="92" t="s">
        <v>40</v>
      </c>
      <c r="M192" s="11">
        <v>1</v>
      </c>
      <c r="N192" s="9" t="s">
        <v>1118</v>
      </c>
      <c r="O192" s="16" t="str">
        <f t="shared" si="12"/>
        <v>A</v>
      </c>
      <c r="P192" s="4" t="s">
        <v>633</v>
      </c>
      <c r="Q192" s="9">
        <f>VLOOKUP($P192,[1]税率!$H:$K,3,0)</f>
        <v>0.06</v>
      </c>
      <c r="R192" s="4" t="str">
        <f>VLOOKUP($P192,[1]税率!$H:$K,4,0)</f>
        <v>其他</v>
      </c>
      <c r="S192" s="4" t="s">
        <v>370</v>
      </c>
      <c r="T192" s="5">
        <f>VLOOKUP(S192,[1]税率!A:B,2,0)</f>
        <v>0</v>
      </c>
      <c r="U192" s="4" t="str">
        <f>VLOOKUP(S192,[1]税率!A:C,3,0)</f>
        <v>FW</v>
      </c>
      <c r="V192" s="16" t="s">
        <v>1114</v>
      </c>
      <c r="W192" s="4" t="s">
        <v>1115</v>
      </c>
      <c r="X192" s="4" t="s">
        <v>54</v>
      </c>
      <c r="Y192" s="4" t="s">
        <v>54</v>
      </c>
      <c r="Z192" s="4" t="s">
        <v>54</v>
      </c>
      <c r="AA192" s="4" t="s">
        <v>54</v>
      </c>
      <c r="AB192" s="9"/>
      <c r="AC192" s="9"/>
      <c r="AF192" s="86"/>
      <c r="AI192" s="5"/>
      <c r="AJ192" s="4" t="s">
        <v>450</v>
      </c>
      <c r="AK192" s="4" t="s">
        <v>231</v>
      </c>
      <c r="AL192" s="4" t="s">
        <v>407</v>
      </c>
      <c r="AN192" s="4" t="s">
        <v>430</v>
      </c>
      <c r="AP192" s="9" t="s">
        <v>42</v>
      </c>
      <c r="AQ192" s="4" t="s">
        <v>324</v>
      </c>
      <c r="AU192" s="43">
        <f>VLOOKUP(J192,[1]zmm081!$A$1:$D$1801,3,FALSE)</f>
        <v>5101034000</v>
      </c>
      <c r="AV192" s="43" t="str">
        <f>VLOOKUP(J192,[1]zmm081!$A$1:$D$1801,4,FALSE)</f>
        <v>费用-港杂费</v>
      </c>
      <c r="AZ192" s="101">
        <f t="shared" si="10"/>
        <v>0</v>
      </c>
    </row>
    <row r="193" spans="1:52" ht="13.05" customHeight="1" x14ac:dyDescent="0.3">
      <c r="A193" s="16" t="s">
        <v>13</v>
      </c>
      <c r="B193" s="42" t="s">
        <v>15</v>
      </c>
      <c r="C193" s="4" t="s">
        <v>419</v>
      </c>
      <c r="D193" s="86" t="s">
        <v>101</v>
      </c>
      <c r="E193" s="4" t="s">
        <v>198</v>
      </c>
      <c r="F193" s="86" t="str">
        <f>VLOOKUP(E193,[1]产品服务编号编码规则!$K:$O,4,0)</f>
        <v>11</v>
      </c>
      <c r="G193" s="4" t="s">
        <v>200</v>
      </c>
      <c r="H193" s="98">
        <f>VLOOKUP(G193,[1]产品服务编号编码规则!M:O,3,0)</f>
        <v>2</v>
      </c>
      <c r="I193" s="86" t="s">
        <v>152</v>
      </c>
      <c r="J193" s="42" t="str">
        <f t="shared" si="9"/>
        <v>DDA11203</v>
      </c>
      <c r="K193" s="46" t="s">
        <v>1120</v>
      </c>
      <c r="L193" s="92" t="s">
        <v>40</v>
      </c>
      <c r="M193" s="11">
        <v>1</v>
      </c>
      <c r="N193" s="9" t="s">
        <v>1121</v>
      </c>
      <c r="O193" s="16" t="str">
        <f t="shared" si="12"/>
        <v>A</v>
      </c>
      <c r="P193" s="4" t="s">
        <v>612</v>
      </c>
      <c r="Q193" s="9">
        <f>VLOOKUP($P193,[1]税率!$H:$K,3,0)</f>
        <v>0</v>
      </c>
      <c r="R193" s="4" t="str">
        <f>VLOOKUP($P193,[1]税率!$H:$K,4,0)</f>
        <v>进项税</v>
      </c>
      <c r="S193" s="4" t="s">
        <v>370</v>
      </c>
      <c r="T193" s="5">
        <f>VLOOKUP(S193,[1]税率!A:B,2,0)</f>
        <v>0</v>
      </c>
      <c r="U193" s="4" t="str">
        <f>VLOOKUP(S193,[1]税率!A:C,3,0)</f>
        <v>FW</v>
      </c>
      <c r="V193" s="16" t="s">
        <v>618</v>
      </c>
      <c r="W193" s="4" t="s">
        <v>619</v>
      </c>
      <c r="AB193" s="9"/>
      <c r="AC193" s="9"/>
      <c r="AF193" s="86"/>
      <c r="AI193" s="5"/>
      <c r="AJ193" s="4" t="s">
        <v>460</v>
      </c>
      <c r="AK193" s="4" t="s">
        <v>231</v>
      </c>
      <c r="AN193" s="4" t="s">
        <v>253</v>
      </c>
      <c r="AP193" s="9"/>
      <c r="AQ193" s="4" t="s">
        <v>324</v>
      </c>
      <c r="AU193" s="43">
        <f>VLOOKUP(J193,[1]zmm081!$A$1:$D$1801,3,FALSE)</f>
        <v>5101039099</v>
      </c>
      <c r="AV193" s="43" t="str">
        <f>VLOOKUP(J193,[1]zmm081!$A$1:$D$1801,4,FALSE)</f>
        <v>费用-中介机构服务费-其他</v>
      </c>
      <c r="AZ193" s="101">
        <f t="shared" si="10"/>
        <v>0</v>
      </c>
    </row>
    <row r="194" spans="1:52" ht="13.05" customHeight="1" x14ac:dyDescent="0.3">
      <c r="A194" s="16" t="s">
        <v>13</v>
      </c>
      <c r="B194" s="42" t="s">
        <v>15</v>
      </c>
      <c r="C194" s="4" t="s">
        <v>419</v>
      </c>
      <c r="D194" s="86" t="s">
        <v>101</v>
      </c>
      <c r="E194" s="4" t="s">
        <v>198</v>
      </c>
      <c r="F194" s="86" t="str">
        <f>VLOOKUP(E194,[1]产品服务编号编码规则!$K:$O,4,0)</f>
        <v>11</v>
      </c>
      <c r="G194" s="4" t="s">
        <v>200</v>
      </c>
      <c r="H194" s="98">
        <f>VLOOKUP(G194,[1]产品服务编号编码规则!M:O,3,0)</f>
        <v>2</v>
      </c>
      <c r="I194" s="86" t="s">
        <v>161</v>
      </c>
      <c r="J194" s="42" t="str">
        <f t="shared" si="9"/>
        <v>DDA11204</v>
      </c>
      <c r="K194" s="46" t="s">
        <v>1123</v>
      </c>
      <c r="L194" s="92" t="s">
        <v>40</v>
      </c>
      <c r="M194" s="11">
        <v>1</v>
      </c>
      <c r="N194" s="9" t="s">
        <v>1124</v>
      </c>
      <c r="O194" s="16" t="str">
        <f t="shared" si="12"/>
        <v>A</v>
      </c>
      <c r="P194" s="4" t="s">
        <v>633</v>
      </c>
      <c r="Q194" s="9">
        <f>VLOOKUP($P194,[1]税率!$H:$K,3,0)</f>
        <v>0.06</v>
      </c>
      <c r="R194" s="4" t="str">
        <f>VLOOKUP($P194,[1]税率!$H:$K,4,0)</f>
        <v>其他</v>
      </c>
      <c r="S194" s="4" t="s">
        <v>370</v>
      </c>
      <c r="T194" s="5">
        <f>VLOOKUP(S194,[1]税率!A:B,2,0)</f>
        <v>0</v>
      </c>
      <c r="U194" s="4" t="str">
        <f>VLOOKUP(S194,[1]税率!A:C,3,0)</f>
        <v>FW</v>
      </c>
      <c r="V194" s="16" t="s">
        <v>618</v>
      </c>
      <c r="W194" s="4" t="s">
        <v>619</v>
      </c>
      <c r="X194" s="4" t="s">
        <v>54</v>
      </c>
      <c r="Y194" s="4" t="s">
        <v>54</v>
      </c>
      <c r="Z194" s="4" t="s">
        <v>54</v>
      </c>
      <c r="AA194" s="4" t="s">
        <v>54</v>
      </c>
      <c r="AB194" s="9"/>
      <c r="AC194" s="9"/>
      <c r="AF194" s="86"/>
      <c r="AI194" s="5"/>
      <c r="AJ194" s="4" t="s">
        <v>426</v>
      </c>
      <c r="AK194" s="4" t="s">
        <v>231</v>
      </c>
      <c r="AL194" s="4" t="s">
        <v>407</v>
      </c>
      <c r="AN194" s="4" t="s">
        <v>253</v>
      </c>
      <c r="AP194" s="9" t="s">
        <v>42</v>
      </c>
      <c r="AQ194" s="4" t="s">
        <v>324</v>
      </c>
      <c r="AU194" s="43">
        <f>VLOOKUP(J194,[1]zmm081!$A$1:$D$1801,3,FALSE)</f>
        <v>5101039099</v>
      </c>
      <c r="AV194" s="43" t="str">
        <f>VLOOKUP(J194,[1]zmm081!$A$1:$D$1801,4,FALSE)</f>
        <v>费用-中介机构服务费-其他</v>
      </c>
      <c r="AZ194" s="101">
        <f t="shared" si="10"/>
        <v>0</v>
      </c>
    </row>
    <row r="195" spans="1:52" ht="13.05" customHeight="1" x14ac:dyDescent="0.3">
      <c r="A195" s="16" t="s">
        <v>13</v>
      </c>
      <c r="B195" s="42" t="s">
        <v>15</v>
      </c>
      <c r="C195" s="4" t="s">
        <v>419</v>
      </c>
      <c r="D195" s="86" t="s">
        <v>101</v>
      </c>
      <c r="E195" s="4" t="s">
        <v>198</v>
      </c>
      <c r="F195" s="86" t="str">
        <f>VLOOKUP(E195,[1]产品服务编号编码规则!$K:$O,4,0)</f>
        <v>11</v>
      </c>
      <c r="G195" s="4" t="s">
        <v>200</v>
      </c>
      <c r="H195" s="98">
        <f>VLOOKUP(G195,[1]产品服务编号编码规则!M:O,3,0)</f>
        <v>2</v>
      </c>
      <c r="I195" s="86" t="s">
        <v>26</v>
      </c>
      <c r="J195" s="42" t="str">
        <f t="shared" si="9"/>
        <v>DDA11205</v>
      </c>
      <c r="K195" s="46" t="s">
        <v>1126</v>
      </c>
      <c r="L195" s="92" t="s">
        <v>40</v>
      </c>
      <c r="M195" s="11">
        <v>1</v>
      </c>
      <c r="N195" s="9" t="s">
        <v>1017</v>
      </c>
      <c r="O195" s="16" t="str">
        <f t="shared" si="12"/>
        <v>A</v>
      </c>
      <c r="P195" s="4" t="s">
        <v>633</v>
      </c>
      <c r="Q195" s="9">
        <f>VLOOKUP($P195,[1]税率!$H:$K,3,0)</f>
        <v>0.06</v>
      </c>
      <c r="R195" s="4" t="str">
        <f>VLOOKUP($P195,[1]税率!$H:$K,4,0)</f>
        <v>其他</v>
      </c>
      <c r="S195" s="4" t="s">
        <v>370</v>
      </c>
      <c r="T195" s="5">
        <f>VLOOKUP(S195,[1]税率!A:B,2,0)</f>
        <v>0</v>
      </c>
      <c r="U195" s="4" t="str">
        <f>VLOOKUP(S195,[1]税率!A:C,3,0)</f>
        <v>FW</v>
      </c>
      <c r="V195" s="4" t="s">
        <v>618</v>
      </c>
      <c r="W195" s="4" t="s">
        <v>619</v>
      </c>
      <c r="X195" s="4" t="s">
        <v>54</v>
      </c>
      <c r="Y195" s="4" t="s">
        <v>54</v>
      </c>
      <c r="Z195" s="4" t="s">
        <v>54</v>
      </c>
      <c r="AA195" s="4" t="s">
        <v>54</v>
      </c>
      <c r="AF195" s="4"/>
      <c r="AJ195" s="4" t="s">
        <v>563</v>
      </c>
      <c r="AK195" s="4" t="s">
        <v>231</v>
      </c>
      <c r="AL195" s="4" t="s">
        <v>407</v>
      </c>
      <c r="AN195" s="4" t="s">
        <v>580</v>
      </c>
      <c r="AP195" s="4" t="s">
        <v>42</v>
      </c>
      <c r="AQ195" s="4" t="s">
        <v>347</v>
      </c>
      <c r="AR195" s="4" t="s">
        <v>1127</v>
      </c>
      <c r="AU195" s="43">
        <f>VLOOKUP(J195,[1]zmm081!$A$1:$D$1801,3,FALSE)</f>
        <v>5101039099</v>
      </c>
      <c r="AV195" s="43" t="str">
        <f>VLOOKUP(J195,[1]zmm081!$A$1:$D$1801,4,FALSE)</f>
        <v>费用-中介机构服务费-其他</v>
      </c>
      <c r="AZ195" s="43">
        <f t="shared" si="10"/>
        <v>0</v>
      </c>
    </row>
    <row r="196" spans="1:52" ht="13.05" customHeight="1" x14ac:dyDescent="0.3">
      <c r="A196" s="102" t="s">
        <v>13</v>
      </c>
      <c r="B196" s="106" t="s">
        <v>15</v>
      </c>
      <c r="C196" s="103" t="s">
        <v>419</v>
      </c>
      <c r="D196" s="104" t="s">
        <v>101</v>
      </c>
      <c r="E196" s="103" t="s">
        <v>198</v>
      </c>
      <c r="F196" s="104" t="str">
        <f>VLOOKUP(E196,[1]产品服务编号编码规则!$K:$O,4,0)</f>
        <v>11</v>
      </c>
      <c r="G196" s="103" t="s">
        <v>200</v>
      </c>
      <c r="H196" s="105">
        <f>VLOOKUP(G196,[1]产品服务编号编码规则!M:O,3,0)</f>
        <v>2</v>
      </c>
      <c r="I196" s="104" t="s">
        <v>169</v>
      </c>
      <c r="J196" s="106" t="str">
        <f t="shared" si="9"/>
        <v>DDA11206</v>
      </c>
      <c r="K196" s="113" t="s">
        <v>1128</v>
      </c>
      <c r="L196" s="107" t="s">
        <v>40</v>
      </c>
      <c r="M196" s="108">
        <v>1</v>
      </c>
      <c r="N196" s="109" t="s">
        <v>1129</v>
      </c>
      <c r="O196" s="16" t="str">
        <f t="shared" si="12"/>
        <v>A</v>
      </c>
      <c r="P196" s="4" t="s">
        <v>633</v>
      </c>
      <c r="Q196" s="9">
        <f>VLOOKUP($P196,[1]税率!$H:$K,3,0)</f>
        <v>0.06</v>
      </c>
      <c r="R196" s="4" t="str">
        <f>VLOOKUP($P196,[1]税率!$H:$K,4,0)</f>
        <v>其他</v>
      </c>
      <c r="S196" s="4" t="s">
        <v>370</v>
      </c>
      <c r="T196" s="5">
        <f>VLOOKUP(S196,[1]税率!A:B,2,0)</f>
        <v>0</v>
      </c>
      <c r="U196" s="4" t="str">
        <f>VLOOKUP(S196,[1]税率!A:C,3,0)</f>
        <v>FW</v>
      </c>
      <c r="V196" s="102" t="s">
        <v>844</v>
      </c>
      <c r="W196" s="103" t="s">
        <v>845</v>
      </c>
      <c r="X196" s="4" t="s">
        <v>54</v>
      </c>
      <c r="Y196" s="4" t="s">
        <v>54</v>
      </c>
      <c r="Z196" s="4" t="s">
        <v>54</v>
      </c>
      <c r="AA196" s="4" t="s">
        <v>54</v>
      </c>
      <c r="AB196" s="9"/>
      <c r="AC196" s="9"/>
      <c r="AE196" s="4" t="s">
        <v>440</v>
      </c>
      <c r="AF196" s="86"/>
      <c r="AI196" s="5"/>
      <c r="AJ196" s="4" t="s">
        <v>426</v>
      </c>
      <c r="AK196" s="4" t="s">
        <v>231</v>
      </c>
      <c r="AL196" s="4" t="s">
        <v>407</v>
      </c>
      <c r="AN196" s="4" t="s">
        <v>253</v>
      </c>
      <c r="AP196" s="109" t="s">
        <v>42</v>
      </c>
      <c r="AQ196" s="103" t="s">
        <v>324</v>
      </c>
      <c r="AR196" s="4" t="s">
        <v>620</v>
      </c>
      <c r="AU196" s="43" t="e">
        <f>VLOOKUP(J196,[1]zmm081!$A$1:$D$1801,3,FALSE)</f>
        <v>#N/A</v>
      </c>
      <c r="AV196" s="43" t="e">
        <f>VLOOKUP(J196,[1]zmm081!$A$1:$D$1801,4,FALSE)</f>
        <v>#N/A</v>
      </c>
      <c r="AZ196" s="101" t="e">
        <f t="shared" si="10"/>
        <v>#N/A</v>
      </c>
    </row>
    <row r="197" spans="1:52" ht="13.05" customHeight="1" x14ac:dyDescent="0.3">
      <c r="A197" s="16" t="s">
        <v>13</v>
      </c>
      <c r="B197" s="42" t="s">
        <v>15</v>
      </c>
      <c r="C197" s="4" t="s">
        <v>419</v>
      </c>
      <c r="D197" s="86" t="s">
        <v>101</v>
      </c>
      <c r="E197" s="4" t="s">
        <v>198</v>
      </c>
      <c r="F197" s="86" t="str">
        <f>VLOOKUP(E197,[1]产品服务编号编码规则!$K:$O,4,0)</f>
        <v>11</v>
      </c>
      <c r="G197" s="4" t="s">
        <v>200</v>
      </c>
      <c r="H197" s="98">
        <f>VLOOKUP(G197,[1]产品服务编号编码规则!M:O,3,0)</f>
        <v>2</v>
      </c>
      <c r="I197" s="86" t="s">
        <v>175</v>
      </c>
      <c r="J197" s="42" t="str">
        <f t="shared" si="9"/>
        <v>DDA11207</v>
      </c>
      <c r="K197" s="46" t="s">
        <v>1131</v>
      </c>
      <c r="L197" s="92" t="s">
        <v>40</v>
      </c>
      <c r="M197" s="11">
        <v>1</v>
      </c>
      <c r="N197" s="9" t="s">
        <v>1132</v>
      </c>
      <c r="O197" s="16" t="str">
        <f t="shared" si="12"/>
        <v>A</v>
      </c>
      <c r="P197" s="4" t="s">
        <v>633</v>
      </c>
      <c r="Q197" s="9">
        <f>VLOOKUP($P197,[1]税率!$H:$K,3,0)</f>
        <v>0.06</v>
      </c>
      <c r="R197" s="4" t="str">
        <f>VLOOKUP($P197,[1]税率!$H:$K,4,0)</f>
        <v>其他</v>
      </c>
      <c r="S197" s="4" t="s">
        <v>370</v>
      </c>
      <c r="T197" s="5">
        <f>VLOOKUP(S197,[1]税率!A:B,2,0)</f>
        <v>0</v>
      </c>
      <c r="U197" s="4" t="str">
        <f>VLOOKUP(S197,[1]税率!A:C,3,0)</f>
        <v>FW</v>
      </c>
      <c r="V197" s="16" t="s">
        <v>618</v>
      </c>
      <c r="W197" s="4" t="s">
        <v>619</v>
      </c>
      <c r="X197" s="4" t="s">
        <v>54</v>
      </c>
      <c r="Y197" s="4" t="s">
        <v>54</v>
      </c>
      <c r="Z197" s="4" t="s">
        <v>54</v>
      </c>
      <c r="AA197" s="4" t="s">
        <v>54</v>
      </c>
      <c r="AB197" s="9"/>
      <c r="AC197" s="9"/>
      <c r="AF197" s="86"/>
      <c r="AI197" s="5"/>
      <c r="AJ197" s="4" t="s">
        <v>509</v>
      </c>
      <c r="AK197" s="4" t="s">
        <v>231</v>
      </c>
      <c r="AL197" s="4" t="s">
        <v>407</v>
      </c>
      <c r="AN197" s="4" t="s">
        <v>253</v>
      </c>
      <c r="AP197" s="9" t="s">
        <v>42</v>
      </c>
      <c r="AQ197" s="4" t="s">
        <v>360</v>
      </c>
      <c r="AU197" s="43">
        <f>VLOOKUP(J197,[1]zmm081!$A$1:$D$1801,3,FALSE)</f>
        <v>5101039099</v>
      </c>
      <c r="AV197" s="43" t="str">
        <f>VLOOKUP(J197,[1]zmm081!$A$1:$D$1801,4,FALSE)</f>
        <v>费用-中介机构服务费-其他</v>
      </c>
      <c r="AZ197" s="101">
        <f t="shared" si="10"/>
        <v>0</v>
      </c>
    </row>
    <row r="198" spans="1:52" ht="13.05" customHeight="1" x14ac:dyDescent="0.3">
      <c r="A198" s="16" t="s">
        <v>13</v>
      </c>
      <c r="B198" s="42" t="s">
        <v>15</v>
      </c>
      <c r="C198" s="4" t="s">
        <v>419</v>
      </c>
      <c r="D198" s="86" t="s">
        <v>101</v>
      </c>
      <c r="E198" s="4" t="s">
        <v>198</v>
      </c>
      <c r="F198" s="86" t="str">
        <f>VLOOKUP(E198,[1]产品服务编号编码规则!$K:$O,4,0)</f>
        <v>11</v>
      </c>
      <c r="G198" s="4" t="s">
        <v>200</v>
      </c>
      <c r="H198" s="98">
        <f>VLOOKUP(G198,[1]产品服务编号编码规则!M:O,3,0)</f>
        <v>2</v>
      </c>
      <c r="I198" s="86" t="s">
        <v>181</v>
      </c>
      <c r="J198" s="42" t="str">
        <f t="shared" si="9"/>
        <v>DDA11208</v>
      </c>
      <c r="K198" s="46" t="s">
        <v>1134</v>
      </c>
      <c r="L198" s="92" t="s">
        <v>40</v>
      </c>
      <c r="M198" s="11">
        <v>1</v>
      </c>
      <c r="N198" s="9" t="s">
        <v>1135</v>
      </c>
      <c r="O198" s="16" t="str">
        <f t="shared" si="12"/>
        <v>A</v>
      </c>
      <c r="P198" s="4" t="s">
        <v>633</v>
      </c>
      <c r="Q198" s="9">
        <f>VLOOKUP($P198,[1]税率!$H:$K,3,0)</f>
        <v>0.06</v>
      </c>
      <c r="R198" s="4" t="str">
        <f>VLOOKUP($P198,[1]税率!$H:$K,4,0)</f>
        <v>其他</v>
      </c>
      <c r="S198" s="4" t="s">
        <v>370</v>
      </c>
      <c r="T198" s="5">
        <f>VLOOKUP(S198,[1]税率!A:B,2,0)</f>
        <v>0</v>
      </c>
      <c r="U198" s="4" t="str">
        <f>VLOOKUP(S198,[1]税率!A:C,3,0)</f>
        <v>FW</v>
      </c>
      <c r="V198" s="16" t="s">
        <v>618</v>
      </c>
      <c r="W198" s="4" t="s">
        <v>619</v>
      </c>
      <c r="X198" s="4" t="s">
        <v>54</v>
      </c>
      <c r="Y198" s="4" t="s">
        <v>54</v>
      </c>
      <c r="Z198" s="4" t="s">
        <v>54</v>
      </c>
      <c r="AA198" s="4" t="s">
        <v>54</v>
      </c>
      <c r="AB198" s="9"/>
      <c r="AC198" s="9"/>
      <c r="AF198" s="86"/>
      <c r="AI198" s="5"/>
      <c r="AJ198" s="4" t="s">
        <v>460</v>
      </c>
      <c r="AK198" s="4" t="s">
        <v>231</v>
      </c>
      <c r="AL198" s="4" t="s">
        <v>407</v>
      </c>
      <c r="AN198" s="4" t="s">
        <v>253</v>
      </c>
      <c r="AP198" s="9" t="s">
        <v>42</v>
      </c>
      <c r="AQ198" s="4" t="s">
        <v>324</v>
      </c>
      <c r="AR198" s="4" t="s">
        <v>1136</v>
      </c>
      <c r="AU198" s="43">
        <f>VLOOKUP(J198,[1]zmm081!$A$1:$D$1801,3,FALSE)</f>
        <v>5101039099</v>
      </c>
      <c r="AV198" s="43" t="str">
        <f>VLOOKUP(J198,[1]zmm081!$A$1:$D$1801,4,FALSE)</f>
        <v>费用-中介机构服务费-其他</v>
      </c>
      <c r="AZ198" s="101">
        <f t="shared" si="10"/>
        <v>0</v>
      </c>
    </row>
    <row r="199" spans="1:52" ht="13.05" customHeight="1" x14ac:dyDescent="0.3">
      <c r="A199" s="16" t="s">
        <v>13</v>
      </c>
      <c r="B199" s="42" t="s">
        <v>15</v>
      </c>
      <c r="C199" s="4" t="s">
        <v>419</v>
      </c>
      <c r="D199" s="86" t="s">
        <v>101</v>
      </c>
      <c r="E199" s="4" t="s">
        <v>198</v>
      </c>
      <c r="F199" s="86" t="str">
        <f>VLOOKUP(E199,[1]产品服务编号编码规则!$K:$O,4,0)</f>
        <v>11</v>
      </c>
      <c r="G199" s="4" t="s">
        <v>200</v>
      </c>
      <c r="H199" s="98">
        <f>VLOOKUP(G199,[1]产品服务编号编码规则!M:O,3,0)</f>
        <v>2</v>
      </c>
      <c r="I199" s="86" t="s">
        <v>187</v>
      </c>
      <c r="J199" s="42" t="str">
        <f t="shared" si="9"/>
        <v>DDA11209</v>
      </c>
      <c r="K199" s="46" t="s">
        <v>1138</v>
      </c>
      <c r="L199" s="92" t="s">
        <v>40</v>
      </c>
      <c r="M199" s="11">
        <v>1</v>
      </c>
      <c r="N199" s="9" t="s">
        <v>1139</v>
      </c>
      <c r="O199" s="16" t="str">
        <f t="shared" si="12"/>
        <v>A</v>
      </c>
      <c r="P199" s="4" t="s">
        <v>633</v>
      </c>
      <c r="Q199" s="9">
        <f>VLOOKUP($P199,[1]税率!$H:$K,3,0)</f>
        <v>0.06</v>
      </c>
      <c r="R199" s="4" t="str">
        <f>VLOOKUP($P199,[1]税率!$H:$K,4,0)</f>
        <v>其他</v>
      </c>
      <c r="S199" s="4" t="s">
        <v>370</v>
      </c>
      <c r="T199" s="5">
        <f>VLOOKUP(S199,[1]税率!A:B,2,0)</f>
        <v>0</v>
      </c>
      <c r="U199" s="4" t="str">
        <f>VLOOKUP(S199,[1]税率!A:C,3,0)</f>
        <v>FW</v>
      </c>
      <c r="V199" s="16" t="s">
        <v>618</v>
      </c>
      <c r="W199" s="4" t="s">
        <v>619</v>
      </c>
      <c r="X199" s="4" t="s">
        <v>54</v>
      </c>
      <c r="Y199" s="4" t="s">
        <v>54</v>
      </c>
      <c r="Z199" s="4" t="s">
        <v>54</v>
      </c>
      <c r="AA199" s="4" t="s">
        <v>54</v>
      </c>
      <c r="AB199" s="9"/>
      <c r="AC199" s="9"/>
      <c r="AF199" s="86"/>
      <c r="AI199" s="5"/>
      <c r="AJ199" s="4" t="s">
        <v>460</v>
      </c>
      <c r="AK199" s="4" t="s">
        <v>231</v>
      </c>
      <c r="AL199" s="4" t="s">
        <v>407</v>
      </c>
      <c r="AN199" s="4" t="s">
        <v>253</v>
      </c>
      <c r="AP199" s="9" t="s">
        <v>451</v>
      </c>
      <c r="AQ199" s="4" t="s">
        <v>360</v>
      </c>
      <c r="AR199" s="4" t="s">
        <v>1136</v>
      </c>
      <c r="AU199" s="43">
        <f>VLOOKUP(J199,[1]zmm081!$A$1:$D$1801,3,FALSE)</f>
        <v>5101039099</v>
      </c>
      <c r="AV199" s="43" t="str">
        <f>VLOOKUP(J199,[1]zmm081!$A$1:$D$1801,4,FALSE)</f>
        <v>费用-中介机构服务费-其他</v>
      </c>
      <c r="AZ199" s="101">
        <f t="shared" si="10"/>
        <v>0</v>
      </c>
    </row>
    <row r="200" spans="1:52" ht="13.05" customHeight="1" x14ac:dyDescent="0.3">
      <c r="A200" s="16" t="s">
        <v>13</v>
      </c>
      <c r="B200" s="42" t="s">
        <v>15</v>
      </c>
      <c r="C200" s="4" t="s">
        <v>419</v>
      </c>
      <c r="D200" s="86" t="s">
        <v>101</v>
      </c>
      <c r="E200" s="4" t="s">
        <v>198</v>
      </c>
      <c r="F200" s="86" t="str">
        <f>VLOOKUP(E200,[1]产品服务编号编码规则!$K:$O,4,0)</f>
        <v>11</v>
      </c>
      <c r="G200" s="4" t="s">
        <v>201</v>
      </c>
      <c r="H200" s="98">
        <f>VLOOKUP(G200,[1]产品服务编号编码规则!M:O,3,0)</f>
        <v>3</v>
      </c>
      <c r="I200" s="86" t="s">
        <v>32</v>
      </c>
      <c r="J200" s="42" t="str">
        <f t="shared" si="9"/>
        <v>DDA11301</v>
      </c>
      <c r="K200" s="46" t="s">
        <v>1141</v>
      </c>
      <c r="L200" s="92" t="s">
        <v>40</v>
      </c>
      <c r="M200" s="11">
        <v>1</v>
      </c>
      <c r="N200" s="9" t="s">
        <v>1142</v>
      </c>
      <c r="O200" s="16" t="str">
        <f t="shared" si="12"/>
        <v>A</v>
      </c>
      <c r="P200" s="4" t="s">
        <v>633</v>
      </c>
      <c r="Q200" s="9">
        <f>VLOOKUP($P200,[1]税率!$H:$K,3,0)</f>
        <v>0.06</v>
      </c>
      <c r="R200" s="4" t="str">
        <f>VLOOKUP($P200,[1]税率!$H:$K,4,0)</f>
        <v>其他</v>
      </c>
      <c r="S200" s="4" t="s">
        <v>370</v>
      </c>
      <c r="T200" s="5">
        <f>VLOOKUP(S200,[1]税率!A:B,2,0)</f>
        <v>0</v>
      </c>
      <c r="U200" s="4" t="str">
        <f>VLOOKUP(S200,[1]税率!A:C,3,0)</f>
        <v>FW</v>
      </c>
      <c r="V200" s="16" t="s">
        <v>1143</v>
      </c>
      <c r="W200" s="4" t="s">
        <v>1144</v>
      </c>
      <c r="X200" s="4" t="s">
        <v>54</v>
      </c>
      <c r="Y200" s="4" t="s">
        <v>54</v>
      </c>
      <c r="Z200" s="4" t="s">
        <v>54</v>
      </c>
      <c r="AA200" s="4" t="s">
        <v>54</v>
      </c>
      <c r="AB200" s="9"/>
      <c r="AC200" s="9"/>
      <c r="AF200" s="86"/>
      <c r="AI200" s="5"/>
      <c r="AJ200" s="4" t="s">
        <v>460</v>
      </c>
      <c r="AK200" s="4" t="s">
        <v>231</v>
      </c>
      <c r="AL200" s="4" t="s">
        <v>407</v>
      </c>
      <c r="AN200" s="4" t="s">
        <v>253</v>
      </c>
      <c r="AP200" s="9" t="s">
        <v>42</v>
      </c>
      <c r="AQ200" s="4" t="s">
        <v>360</v>
      </c>
      <c r="AU200" s="43">
        <f>VLOOKUP(J200,[1]zmm081!$A$1:$D$1801,3,FALSE)</f>
        <v>5101054000</v>
      </c>
      <c r="AV200" s="43" t="str">
        <f>VLOOKUP(J200,[1]zmm081!$A$1:$D$1801,4,FALSE)</f>
        <v>费用-招聘费</v>
      </c>
      <c r="AZ200" s="101">
        <f t="shared" si="10"/>
        <v>0</v>
      </c>
    </row>
    <row r="201" spans="1:52" ht="13.05" customHeight="1" x14ac:dyDescent="0.3">
      <c r="A201" s="4" t="s">
        <v>13</v>
      </c>
      <c r="B201" s="16" t="s">
        <v>15</v>
      </c>
      <c r="C201" s="4" t="s">
        <v>419</v>
      </c>
      <c r="D201" s="86" t="s">
        <v>101</v>
      </c>
      <c r="E201" s="4" t="s">
        <v>204</v>
      </c>
      <c r="F201" s="86" t="str">
        <f>VLOOKUP(E201,[1]产品服务编号编码规则!$K:$O,4,0)</f>
        <v>12</v>
      </c>
      <c r="G201" s="16" t="s">
        <v>205</v>
      </c>
      <c r="H201" s="98">
        <f>VLOOKUP(G201,[1]产品服务编号编码规则!M:O,3,0)</f>
        <v>1</v>
      </c>
      <c r="I201" s="86" t="s">
        <v>32</v>
      </c>
      <c r="J201" s="42" t="str">
        <f t="shared" si="9"/>
        <v>DDA12101</v>
      </c>
      <c r="K201" s="4" t="s">
        <v>1146</v>
      </c>
      <c r="L201" s="11" t="s">
        <v>40</v>
      </c>
      <c r="M201" s="11">
        <v>1</v>
      </c>
      <c r="N201" s="4" t="s">
        <v>1147</v>
      </c>
      <c r="O201" s="16" t="str">
        <f t="shared" si="12"/>
        <v>A</v>
      </c>
      <c r="P201" s="4" t="s">
        <v>1148</v>
      </c>
      <c r="Q201" s="9">
        <f>VLOOKUP($P201,[1]税率!$H:$K,3,0)</f>
        <v>0.06</v>
      </c>
      <c r="R201" s="4" t="str">
        <f>VLOOKUP($P201,[1]税率!$H:$K,4,0)</f>
        <v>生活服务</v>
      </c>
      <c r="S201" s="16" t="s">
        <v>370</v>
      </c>
      <c r="T201" s="16">
        <f>VLOOKUP(S201,[1]税率!A:B,2,0)</f>
        <v>0</v>
      </c>
      <c r="U201" s="4" t="str">
        <f>VLOOKUP(S201,[1]税率!A:C,3,0)</f>
        <v>FW</v>
      </c>
      <c r="V201" s="16" t="s">
        <v>424</v>
      </c>
      <c r="W201" s="4" t="s">
        <v>425</v>
      </c>
      <c r="X201" s="4" t="s">
        <v>54</v>
      </c>
      <c r="Y201" s="4" t="s">
        <v>54</v>
      </c>
      <c r="Z201" s="4" t="s">
        <v>54</v>
      </c>
      <c r="AA201" s="4" t="s">
        <v>54</v>
      </c>
      <c r="AB201" s="9"/>
      <c r="AC201" s="9"/>
      <c r="AF201" s="86"/>
      <c r="AI201" s="5"/>
      <c r="AJ201" s="4" t="s">
        <v>426</v>
      </c>
      <c r="AP201" s="9"/>
      <c r="AQ201" s="4" t="s">
        <v>360</v>
      </c>
      <c r="AR201" s="4" t="s">
        <v>1149</v>
      </c>
      <c r="AU201" s="43">
        <f>VLOOKUP(J201,[1]zmm081!$A$1:$D$1801,3,FALSE)</f>
        <v>5101011000</v>
      </c>
      <c r="AV201" s="43" t="str">
        <f>VLOOKUP(J201,[1]zmm081!$A$1:$D$1801,4,FALSE)</f>
        <v>费用-办公费</v>
      </c>
      <c r="AZ201" s="101">
        <f t="shared" si="10"/>
        <v>0</v>
      </c>
    </row>
    <row r="202" spans="1:52" ht="13.05" customHeight="1" x14ac:dyDescent="0.3">
      <c r="A202" s="16" t="s">
        <v>13</v>
      </c>
      <c r="B202" s="42" t="s">
        <v>15</v>
      </c>
      <c r="C202" s="4" t="s">
        <v>419</v>
      </c>
      <c r="D202" s="86" t="s">
        <v>101</v>
      </c>
      <c r="E202" s="4" t="s">
        <v>204</v>
      </c>
      <c r="F202" s="86" t="str">
        <f>VLOOKUP(E202,[1]产品服务编号编码规则!$K:$O,4,0)</f>
        <v>12</v>
      </c>
      <c r="G202" s="4" t="s">
        <v>206</v>
      </c>
      <c r="H202" s="98">
        <f>VLOOKUP(G202,[1]产品服务编号编码规则!M:O,3,0)</f>
        <v>2</v>
      </c>
      <c r="I202" s="86" t="s">
        <v>32</v>
      </c>
      <c r="J202" s="42" t="str">
        <f t="shared" si="9"/>
        <v>DDA12201</v>
      </c>
      <c r="K202" s="46" t="s">
        <v>1151</v>
      </c>
      <c r="L202" s="92" t="s">
        <v>40</v>
      </c>
      <c r="M202" s="11">
        <v>1</v>
      </c>
      <c r="N202" s="9" t="s">
        <v>1152</v>
      </c>
      <c r="O202" s="16" t="str">
        <f t="shared" si="12"/>
        <v>A</v>
      </c>
      <c r="P202" s="4" t="s">
        <v>1148</v>
      </c>
      <c r="Q202" s="9">
        <f>VLOOKUP($P202,[1]税率!$H:$K,3,0)</f>
        <v>0.06</v>
      </c>
      <c r="R202" s="4" t="str">
        <f>VLOOKUP($P202,[1]税率!$H:$K,4,0)</f>
        <v>生活服务</v>
      </c>
      <c r="S202" s="4" t="s">
        <v>370</v>
      </c>
      <c r="T202" s="5">
        <f>VLOOKUP(S202,[1]税率!A:B,2,0)</f>
        <v>0</v>
      </c>
      <c r="U202" s="4" t="str">
        <f>VLOOKUP(S202,[1]税率!A:C,3,0)</f>
        <v>FW</v>
      </c>
      <c r="V202" s="16" t="s">
        <v>1008</v>
      </c>
      <c r="W202" s="4" t="s">
        <v>1009</v>
      </c>
      <c r="X202" s="4" t="s">
        <v>54</v>
      </c>
      <c r="Y202" s="4" t="s">
        <v>54</v>
      </c>
      <c r="Z202" s="4" t="s">
        <v>54</v>
      </c>
      <c r="AA202" s="4" t="s">
        <v>54</v>
      </c>
      <c r="AB202" s="9"/>
      <c r="AC202" s="9"/>
      <c r="AF202" s="86"/>
      <c r="AI202" s="5"/>
      <c r="AJ202" s="4" t="s">
        <v>460</v>
      </c>
      <c r="AK202" s="4" t="s">
        <v>231</v>
      </c>
      <c r="AL202" s="4" t="s">
        <v>407</v>
      </c>
      <c r="AN202" s="4" t="s">
        <v>253</v>
      </c>
      <c r="AP202" s="9" t="s">
        <v>42</v>
      </c>
      <c r="AQ202" s="4" t="s">
        <v>360</v>
      </c>
      <c r="AU202" s="43">
        <f>VLOOKUP(J202,[1]zmm081!$A$1:$D$1801,3,FALSE)</f>
        <v>2211060200</v>
      </c>
      <c r="AV202" s="43" t="str">
        <f>VLOOKUP(J202,[1]zmm081!$A$1:$D$1801,4,FALSE)</f>
        <v>应付职工薪酬-职工教育经费-职工教育经费</v>
      </c>
      <c r="AZ202" s="101">
        <f t="shared" si="10"/>
        <v>0</v>
      </c>
    </row>
    <row r="203" spans="1:52" ht="13.05" customHeight="1" x14ac:dyDescent="0.3">
      <c r="A203" s="16" t="s">
        <v>13</v>
      </c>
      <c r="B203" s="42" t="s">
        <v>15</v>
      </c>
      <c r="C203" s="4" t="s">
        <v>419</v>
      </c>
      <c r="D203" s="86" t="s">
        <v>101</v>
      </c>
      <c r="E203" s="4" t="s">
        <v>204</v>
      </c>
      <c r="F203" s="86" t="str">
        <f>VLOOKUP(E203,[1]产品服务编号编码规则!$K:$O,4,0)</f>
        <v>12</v>
      </c>
      <c r="G203" s="4" t="s">
        <v>206</v>
      </c>
      <c r="H203" s="98">
        <f>VLOOKUP(G203,[1]产品服务编号编码规则!M:O,3,0)</f>
        <v>2</v>
      </c>
      <c r="I203" s="86" t="s">
        <v>125</v>
      </c>
      <c r="J203" s="42" t="str">
        <f t="shared" si="9"/>
        <v>DDA12202</v>
      </c>
      <c r="K203" s="16" t="s">
        <v>1154</v>
      </c>
      <c r="L203" s="92" t="s">
        <v>40</v>
      </c>
      <c r="M203" s="11">
        <v>1</v>
      </c>
      <c r="N203" s="9" t="s">
        <v>1155</v>
      </c>
      <c r="O203" s="16" t="str">
        <f t="shared" si="12"/>
        <v>A</v>
      </c>
      <c r="P203" s="4" t="s">
        <v>1148</v>
      </c>
      <c r="Q203" s="9">
        <f>VLOOKUP($P203,[1]税率!$H:$K,3,0)</f>
        <v>0.06</v>
      </c>
      <c r="R203" s="4" t="str">
        <f>VLOOKUP($P203,[1]税率!$H:$K,4,0)</f>
        <v>生活服务</v>
      </c>
      <c r="S203" s="4" t="s">
        <v>370</v>
      </c>
      <c r="T203" s="5">
        <f>VLOOKUP(S203,[1]税率!A:B,2,0)</f>
        <v>0</v>
      </c>
      <c r="U203" s="4" t="str">
        <f>VLOOKUP(S203,[1]税率!A:C,3,0)</f>
        <v>FW</v>
      </c>
      <c r="V203" s="16" t="s">
        <v>1156</v>
      </c>
      <c r="W203" s="4" t="s">
        <v>1157</v>
      </c>
      <c r="X203" s="4" t="s">
        <v>54</v>
      </c>
      <c r="Y203" s="4" t="s">
        <v>54</v>
      </c>
      <c r="Z203" s="4" t="s">
        <v>54</v>
      </c>
      <c r="AA203" s="4" t="s">
        <v>54</v>
      </c>
      <c r="AB203" s="9"/>
      <c r="AC203" s="9"/>
      <c r="AD203" s="4" t="s">
        <v>1158</v>
      </c>
      <c r="AF203" s="86" t="s">
        <v>73</v>
      </c>
      <c r="AI203" s="5"/>
      <c r="AJ203" s="4" t="s">
        <v>460</v>
      </c>
      <c r="AK203" s="4" t="s">
        <v>231</v>
      </c>
      <c r="AL203" s="4" t="s">
        <v>407</v>
      </c>
      <c r="AN203" s="4" t="s">
        <v>253</v>
      </c>
      <c r="AP203" s="9" t="s">
        <v>42</v>
      </c>
      <c r="AQ203" s="4" t="s">
        <v>360</v>
      </c>
      <c r="AU203" s="43">
        <f>VLOOKUP(J203,[1]zmm081!$A$1:$D$1801,3,FALSE)</f>
        <v>2211080300</v>
      </c>
      <c r="AV203" s="43" t="str">
        <f>VLOOKUP(J203,[1]zmm081!$A$1:$D$1801,4,FALSE)</f>
        <v>应付职工薪酬-非货币性福利-职工体检</v>
      </c>
      <c r="AZ203" s="101">
        <f t="shared" si="10"/>
        <v>0</v>
      </c>
    </row>
    <row r="204" spans="1:52" ht="13.05" customHeight="1" x14ac:dyDescent="0.3">
      <c r="A204" s="16" t="s">
        <v>13</v>
      </c>
      <c r="B204" s="42" t="s">
        <v>15</v>
      </c>
      <c r="C204" s="4" t="s">
        <v>419</v>
      </c>
      <c r="D204" s="86" t="s">
        <v>101</v>
      </c>
      <c r="E204" s="4" t="s">
        <v>204</v>
      </c>
      <c r="F204" s="86" t="str">
        <f>VLOOKUP(E204,[1]产品服务编号编码规则!$K:$O,4,0)</f>
        <v>12</v>
      </c>
      <c r="G204" s="4" t="s">
        <v>208</v>
      </c>
      <c r="H204" s="98">
        <f>VLOOKUP(G204,[1]产品服务编号编码规则!M:O,3,0)</f>
        <v>4</v>
      </c>
      <c r="I204" s="86" t="s">
        <v>32</v>
      </c>
      <c r="J204" s="42" t="str">
        <f t="shared" si="9"/>
        <v>DDA12401</v>
      </c>
      <c r="K204" s="46" t="s">
        <v>1160</v>
      </c>
      <c r="L204" s="92" t="s">
        <v>40</v>
      </c>
      <c r="M204" s="11">
        <v>1</v>
      </c>
      <c r="N204" s="9" t="s">
        <v>1161</v>
      </c>
      <c r="O204" s="16" t="str">
        <f t="shared" si="12"/>
        <v>A</v>
      </c>
      <c r="P204" s="4" t="s">
        <v>1148</v>
      </c>
      <c r="Q204" s="9">
        <f>VLOOKUP($P204,[1]税率!$H:$K,3,0)</f>
        <v>0.06</v>
      </c>
      <c r="R204" s="4" t="str">
        <f>VLOOKUP($P204,[1]税率!$H:$K,4,0)</f>
        <v>生活服务</v>
      </c>
      <c r="S204" s="4" t="s">
        <v>370</v>
      </c>
      <c r="T204" s="5">
        <f>VLOOKUP(S204,[1]税率!A:B,2,0)</f>
        <v>0</v>
      </c>
      <c r="U204" s="4" t="str">
        <f>VLOOKUP(S204,[1]税率!A:C,3,0)</f>
        <v>FW</v>
      </c>
      <c r="V204" s="16" t="s">
        <v>788</v>
      </c>
      <c r="W204" s="4" t="s">
        <v>789</v>
      </c>
      <c r="X204" s="4" t="s">
        <v>54</v>
      </c>
      <c r="Y204" s="4" t="s">
        <v>54</v>
      </c>
      <c r="Z204" s="4" t="s">
        <v>54</v>
      </c>
      <c r="AA204" s="4" t="s">
        <v>54</v>
      </c>
      <c r="AB204" s="9"/>
      <c r="AC204" s="9"/>
      <c r="AF204" s="86"/>
      <c r="AI204" s="5"/>
      <c r="AJ204" s="4" t="s">
        <v>460</v>
      </c>
      <c r="AK204" s="4" t="s">
        <v>231</v>
      </c>
      <c r="AL204" s="4" t="s">
        <v>407</v>
      </c>
      <c r="AN204" s="4" t="s">
        <v>253</v>
      </c>
      <c r="AP204" s="9" t="s">
        <v>42</v>
      </c>
      <c r="AQ204" s="4" t="s">
        <v>324</v>
      </c>
      <c r="AU204" s="43">
        <f>VLOOKUP(J204,[1]zmm081!$A$1:$D$1801,3,FALSE)</f>
        <v>2211020000</v>
      </c>
      <c r="AV204" s="43" t="str">
        <f>VLOOKUP(J204,[1]zmm081!$A$1:$D$1801,4,FALSE)</f>
        <v>应付职工薪酬-职工福利</v>
      </c>
      <c r="AZ204" s="101">
        <f t="shared" si="10"/>
        <v>0</v>
      </c>
    </row>
    <row r="205" spans="1:52" ht="13.05" customHeight="1" x14ac:dyDescent="0.3">
      <c r="A205" s="16" t="s">
        <v>13</v>
      </c>
      <c r="B205" s="42" t="s">
        <v>15</v>
      </c>
      <c r="C205" s="4" t="s">
        <v>419</v>
      </c>
      <c r="D205" s="86" t="s">
        <v>101</v>
      </c>
      <c r="E205" s="4" t="s">
        <v>212</v>
      </c>
      <c r="F205" s="86" t="str">
        <f>VLOOKUP(E205,[1]产品服务编号编码规则!$K:$O,4,0)</f>
        <v>13</v>
      </c>
      <c r="G205" s="4" t="s">
        <v>213</v>
      </c>
      <c r="H205" s="98">
        <f>VLOOKUP(G205,[1]产品服务编号编码规则!M:O,3,0)</f>
        <v>1</v>
      </c>
      <c r="I205" s="86" t="s">
        <v>32</v>
      </c>
      <c r="J205" s="42" t="str">
        <f t="shared" si="9"/>
        <v>DDA13101</v>
      </c>
      <c r="K205" s="46" t="s">
        <v>1163</v>
      </c>
      <c r="L205" s="11" t="s">
        <v>40</v>
      </c>
      <c r="M205" s="11">
        <v>1</v>
      </c>
      <c r="N205" s="9" t="s">
        <v>1164</v>
      </c>
      <c r="O205" s="16" t="str">
        <f t="shared" si="12"/>
        <v>A</v>
      </c>
      <c r="P205" s="4" t="s">
        <v>838</v>
      </c>
      <c r="Q205" s="9">
        <f>VLOOKUP($P205,[1]税率!$H:$K,3,0)</f>
        <v>0.09</v>
      </c>
      <c r="R205" s="4" t="str">
        <f>VLOOKUP($P205,[1]税率!$H:$K,4,0)</f>
        <v>其他（进）</v>
      </c>
      <c r="S205" s="4" t="s">
        <v>370</v>
      </c>
      <c r="T205" s="5">
        <f>VLOOKUP(S205,[1]税率!A:B,2,0)</f>
        <v>0</v>
      </c>
      <c r="U205" s="4" t="str">
        <f>VLOOKUP(S205,[1]税率!A:C,3,0)</f>
        <v>FW</v>
      </c>
      <c r="V205" s="16" t="s">
        <v>424</v>
      </c>
      <c r="W205" s="4" t="s">
        <v>425</v>
      </c>
      <c r="X205" s="4" t="s">
        <v>54</v>
      </c>
      <c r="Y205" s="4" t="s">
        <v>54</v>
      </c>
      <c r="Z205" s="4" t="s">
        <v>54</v>
      </c>
      <c r="AA205" s="4" t="s">
        <v>54</v>
      </c>
      <c r="AB205" s="9"/>
      <c r="AC205" s="9"/>
      <c r="AF205" s="86"/>
      <c r="AI205" s="5"/>
      <c r="AJ205" s="4" t="s">
        <v>426</v>
      </c>
      <c r="AK205" s="4" t="s">
        <v>231</v>
      </c>
      <c r="AL205" s="4" t="s">
        <v>407</v>
      </c>
      <c r="AN205" s="4" t="s">
        <v>253</v>
      </c>
      <c r="AP205" s="9" t="s">
        <v>42</v>
      </c>
      <c r="AQ205" s="4" t="s">
        <v>324</v>
      </c>
      <c r="AU205" s="43">
        <f>VLOOKUP(J205,[1]zmm081!$A$1:$D$1801,3,FALSE)</f>
        <v>5101011000</v>
      </c>
      <c r="AV205" s="43" t="str">
        <f>VLOOKUP(J205,[1]zmm081!$A$1:$D$1801,4,FALSE)</f>
        <v>费用-办公费</v>
      </c>
      <c r="AZ205" s="101">
        <f t="shared" si="10"/>
        <v>0</v>
      </c>
    </row>
    <row r="206" spans="1:52" s="40" customFormat="1" ht="13.05" customHeight="1" x14ac:dyDescent="0.3">
      <c r="A206" s="16" t="s">
        <v>13</v>
      </c>
      <c r="B206" s="42" t="s">
        <v>15</v>
      </c>
      <c r="C206" s="4" t="s">
        <v>478</v>
      </c>
      <c r="D206" s="86" t="s">
        <v>108</v>
      </c>
      <c r="E206" s="4" t="s">
        <v>153</v>
      </c>
      <c r="F206" s="86" t="str">
        <f>VLOOKUP(E206,[1]产品服务编号编码规则!$K:$O,4,0)</f>
        <v>03</v>
      </c>
      <c r="G206" s="4" t="s">
        <v>158</v>
      </c>
      <c r="H206" s="98">
        <f>VLOOKUP(G206,[1]产品服务编号编码规则!M:O,3,0)</f>
        <v>2</v>
      </c>
      <c r="I206" s="86" t="s">
        <v>32</v>
      </c>
      <c r="J206" s="42" t="str">
        <f t="shared" si="9"/>
        <v>DDB03201</v>
      </c>
      <c r="K206" s="46" t="s">
        <v>1166</v>
      </c>
      <c r="L206" s="92" t="s">
        <v>40</v>
      </c>
      <c r="M206" s="11">
        <v>1</v>
      </c>
      <c r="N206" s="9" t="s">
        <v>1167</v>
      </c>
      <c r="O206" s="16" t="str">
        <f t="shared" si="12"/>
        <v>B</v>
      </c>
      <c r="P206" s="4" t="s">
        <v>763</v>
      </c>
      <c r="Q206" s="9">
        <f>VLOOKUP($P206,[1]税率!$H:$K,3,0)</f>
        <v>0.13</v>
      </c>
      <c r="R206" s="4" t="str">
        <f>VLOOKUP($P206,[1]税率!$H:$K,4,0)</f>
        <v>有形动产租赁（进）</v>
      </c>
      <c r="S206" s="4" t="s">
        <v>365</v>
      </c>
      <c r="T206" s="5">
        <f>VLOOKUP(S206,[1]税率!A:B,2,0)</f>
        <v>1E-3</v>
      </c>
      <c r="U206" s="4" t="str">
        <f>VLOOKUP(S206,[1]税率!A:C,3,0)</f>
        <v>ZL</v>
      </c>
      <c r="V206" s="16" t="s">
        <v>482</v>
      </c>
      <c r="W206" s="4" t="s">
        <v>483</v>
      </c>
      <c r="X206" s="4" t="s">
        <v>54</v>
      </c>
      <c r="Y206" s="4" t="s">
        <v>54</v>
      </c>
      <c r="Z206" s="4" t="s">
        <v>54</v>
      </c>
      <c r="AA206" s="4" t="s">
        <v>54</v>
      </c>
      <c r="AB206" s="9"/>
      <c r="AC206" s="9"/>
      <c r="AD206" s="4"/>
      <c r="AE206" s="4"/>
      <c r="AF206" s="86"/>
      <c r="AG206" s="4"/>
      <c r="AH206" s="4"/>
      <c r="AI206" s="5"/>
      <c r="AJ206" s="4" t="s">
        <v>488</v>
      </c>
      <c r="AK206" s="4" t="s">
        <v>231</v>
      </c>
      <c r="AL206" s="4"/>
      <c r="AM206" s="4"/>
      <c r="AN206" s="4" t="s">
        <v>253</v>
      </c>
      <c r="AO206" s="4"/>
      <c r="AP206" s="9"/>
      <c r="AQ206" s="4" t="s">
        <v>360</v>
      </c>
      <c r="AR206" s="4"/>
      <c r="AS206" s="4"/>
      <c r="AU206" s="43">
        <f>VLOOKUP(J206,[1]zmm081!$A$1:$D$1801,3,FALSE)</f>
        <v>5101051000</v>
      </c>
      <c r="AV206" s="43" t="str">
        <f>VLOOKUP(J206,[1]zmm081!$A$1:$D$1801,4,FALSE)</f>
        <v>费用-党组织活动经费</v>
      </c>
      <c r="AZ206" s="101">
        <f t="shared" si="10"/>
        <v>0</v>
      </c>
    </row>
    <row r="207" spans="1:52" ht="13.05" customHeight="1" x14ac:dyDescent="0.3">
      <c r="A207" s="16" t="s">
        <v>13</v>
      </c>
      <c r="B207" s="42" t="s">
        <v>15</v>
      </c>
      <c r="C207" s="4" t="s">
        <v>478</v>
      </c>
      <c r="D207" s="86" t="s">
        <v>108</v>
      </c>
      <c r="E207" s="4" t="s">
        <v>153</v>
      </c>
      <c r="F207" s="86" t="str">
        <f>VLOOKUP(E207,[1]产品服务编号编码规则!$K:$O,4,0)</f>
        <v>03</v>
      </c>
      <c r="G207" s="4" t="s">
        <v>158</v>
      </c>
      <c r="H207" s="98">
        <f>VLOOKUP(G207,[1]产品服务编号编码规则!M:O,3,0)</f>
        <v>2</v>
      </c>
      <c r="I207" s="86" t="s">
        <v>125</v>
      </c>
      <c r="J207" s="42" t="str">
        <f t="shared" si="9"/>
        <v>DDB03202</v>
      </c>
      <c r="K207" s="46" t="s">
        <v>1169</v>
      </c>
      <c r="L207" s="92" t="s">
        <v>40</v>
      </c>
      <c r="M207" s="11">
        <v>1</v>
      </c>
      <c r="N207" s="9" t="s">
        <v>1170</v>
      </c>
      <c r="O207" s="16" t="str">
        <f t="shared" si="12"/>
        <v>B</v>
      </c>
      <c r="P207" s="4" t="s">
        <v>770</v>
      </c>
      <c r="Q207" s="9">
        <f>VLOOKUP($P207,[1]税率!$H:$K,3,0)</f>
        <v>0.09</v>
      </c>
      <c r="R207" s="4" t="str">
        <f>VLOOKUP($P207,[1]税率!$H:$K,4,0)</f>
        <v>不动产租赁服务（进）</v>
      </c>
      <c r="S207" s="4" t="s">
        <v>365</v>
      </c>
      <c r="T207" s="5">
        <f>VLOOKUP(S207,[1]税率!A:B,2,0)</f>
        <v>1E-3</v>
      </c>
      <c r="U207" s="4" t="str">
        <f>VLOOKUP(S207,[1]税率!A:C,3,0)</f>
        <v>ZL</v>
      </c>
      <c r="V207" s="16" t="s">
        <v>482</v>
      </c>
      <c r="W207" s="4" t="s">
        <v>483</v>
      </c>
      <c r="X207" s="4" t="s">
        <v>54</v>
      </c>
      <c r="Y207" s="4" t="s">
        <v>54</v>
      </c>
      <c r="Z207" s="4" t="s">
        <v>54</v>
      </c>
      <c r="AA207" s="4" t="s">
        <v>54</v>
      </c>
      <c r="AB207" s="9" t="s">
        <v>781</v>
      </c>
      <c r="AC207" s="9"/>
      <c r="AF207" s="86"/>
      <c r="AI207" s="5"/>
      <c r="AJ207" s="4" t="s">
        <v>488</v>
      </c>
      <c r="AK207" s="4" t="s">
        <v>231</v>
      </c>
      <c r="AN207" s="4" t="s">
        <v>253</v>
      </c>
      <c r="AP207" s="9"/>
      <c r="AQ207" s="4" t="s">
        <v>360</v>
      </c>
      <c r="AU207" s="43">
        <f>VLOOKUP(J207,[1]zmm081!$A$1:$D$1801,3,FALSE)</f>
        <v>5101051000</v>
      </c>
      <c r="AV207" s="43" t="str">
        <f>VLOOKUP(J207,[1]zmm081!$A$1:$D$1801,4,FALSE)</f>
        <v>费用-党组织活动经费</v>
      </c>
      <c r="AZ207" s="101">
        <f t="shared" si="10"/>
        <v>0</v>
      </c>
    </row>
    <row r="208" spans="1:52" ht="13.05" customHeight="1" x14ac:dyDescent="0.3">
      <c r="A208" s="16" t="s">
        <v>13</v>
      </c>
      <c r="B208" s="42" t="s">
        <v>15</v>
      </c>
      <c r="C208" s="4" t="s">
        <v>478</v>
      </c>
      <c r="D208" s="86" t="s">
        <v>108</v>
      </c>
      <c r="E208" s="4" t="s">
        <v>22</v>
      </c>
      <c r="F208" s="86" t="str">
        <f>VLOOKUP(E208,[1]产品服务编号编码规则!$K:$O,4,0)</f>
        <v>05</v>
      </c>
      <c r="G208" s="4" t="s">
        <v>166</v>
      </c>
      <c r="H208" s="98">
        <f>VLOOKUP(G208,[1]产品服务编号编码规则!M:O,3,0)</f>
        <v>3</v>
      </c>
      <c r="I208" s="86" t="s">
        <v>32</v>
      </c>
      <c r="J208" s="42" t="str">
        <f t="shared" si="9"/>
        <v>DDB05301</v>
      </c>
      <c r="K208" s="16" t="s">
        <v>1172</v>
      </c>
      <c r="L208" s="92" t="s">
        <v>40</v>
      </c>
      <c r="M208" s="11">
        <v>1</v>
      </c>
      <c r="N208" s="9" t="s">
        <v>1173</v>
      </c>
      <c r="O208" s="16" t="str">
        <f t="shared" si="12"/>
        <v>B</v>
      </c>
      <c r="P208" s="4" t="s">
        <v>828</v>
      </c>
      <c r="Q208" s="9">
        <f>VLOOKUP($P208,[1]税率!$H:$K,3,0)</f>
        <v>0.09</v>
      </c>
      <c r="R208" s="4" t="str">
        <f>VLOOKUP($P208,[1]税率!$H:$K,4,0)</f>
        <v>建筑安装服务（进）</v>
      </c>
      <c r="S208" s="4" t="s">
        <v>328</v>
      </c>
      <c r="T208" s="5">
        <f>VLOOKUP(S208,[1]税率!A:B,2,0)</f>
        <v>5.0000000000000001E-4</v>
      </c>
      <c r="U208" s="4" t="str">
        <f>VLOOKUP(S208,[1]税率!A:C,3,0)</f>
        <v>JG</v>
      </c>
      <c r="V208" s="16" t="s">
        <v>482</v>
      </c>
      <c r="W208" s="4" t="s">
        <v>483</v>
      </c>
      <c r="X208" s="4" t="s">
        <v>54</v>
      </c>
      <c r="Y208" s="4" t="s">
        <v>54</v>
      </c>
      <c r="Z208" s="4" t="s">
        <v>54</v>
      </c>
      <c r="AA208" s="4" t="s">
        <v>54</v>
      </c>
      <c r="AB208" s="9" t="s">
        <v>66</v>
      </c>
      <c r="AC208" s="9"/>
      <c r="AF208" s="86"/>
      <c r="AI208" s="5"/>
      <c r="AJ208" s="4" t="s">
        <v>488</v>
      </c>
      <c r="AK208" s="4" t="s">
        <v>231</v>
      </c>
      <c r="AL208" s="4" t="s">
        <v>407</v>
      </c>
      <c r="AN208" s="4" t="s">
        <v>253</v>
      </c>
      <c r="AP208" s="9" t="s">
        <v>42</v>
      </c>
      <c r="AQ208" s="4" t="s">
        <v>360</v>
      </c>
      <c r="AU208" s="43">
        <f>VLOOKUP(J208,[1]zmm081!$A$1:$D$1801,3,FALSE)</f>
        <v>5101051000</v>
      </c>
      <c r="AV208" s="43" t="str">
        <f>VLOOKUP(J208,[1]zmm081!$A$1:$D$1801,4,FALSE)</f>
        <v>费用-党组织活动经费</v>
      </c>
      <c r="AZ208" s="101">
        <f t="shared" si="10"/>
        <v>0</v>
      </c>
    </row>
    <row r="209" spans="1:52" ht="13.05" customHeight="1" x14ac:dyDescent="0.3">
      <c r="A209" s="16" t="s">
        <v>13</v>
      </c>
      <c r="B209" s="42" t="s">
        <v>15</v>
      </c>
      <c r="C209" s="4" t="s">
        <v>478</v>
      </c>
      <c r="D209" s="86" t="s">
        <v>108</v>
      </c>
      <c r="E209" s="4" t="s">
        <v>22</v>
      </c>
      <c r="F209" s="86" t="str">
        <f>VLOOKUP(E209,[1]产品服务编号编码规则!$K:$O,4,0)</f>
        <v>05</v>
      </c>
      <c r="G209" s="4" t="s">
        <v>166</v>
      </c>
      <c r="H209" s="98">
        <f>VLOOKUP(G209,[1]产品服务编号编码规则!M:O,3,0)</f>
        <v>3</v>
      </c>
      <c r="I209" s="86" t="s">
        <v>125</v>
      </c>
      <c r="J209" s="42" t="str">
        <f t="shared" si="9"/>
        <v>DDB05302</v>
      </c>
      <c r="K209" s="16" t="s">
        <v>1175</v>
      </c>
      <c r="L209" s="92" t="s">
        <v>40</v>
      </c>
      <c r="M209" s="11">
        <v>1</v>
      </c>
      <c r="N209" s="9" t="s">
        <v>1176</v>
      </c>
      <c r="O209" s="16" t="str">
        <f t="shared" si="12"/>
        <v>B</v>
      </c>
      <c r="P209" s="4" t="s">
        <v>828</v>
      </c>
      <c r="Q209" s="9">
        <f>VLOOKUP($P209,[1]税率!$H:$K,3,0)</f>
        <v>0.09</v>
      </c>
      <c r="R209" s="4" t="str">
        <f>VLOOKUP($P209,[1]税率!$H:$K,4,0)</f>
        <v>建筑安装服务（进）</v>
      </c>
      <c r="S209" s="4" t="s">
        <v>328</v>
      </c>
      <c r="T209" s="5">
        <f>VLOOKUP(S209,[1]税率!A:B,2,0)</f>
        <v>5.0000000000000001E-4</v>
      </c>
      <c r="U209" s="4" t="str">
        <f>VLOOKUP(S209,[1]税率!A:C,3,0)</f>
        <v>JG</v>
      </c>
      <c r="V209" s="16" t="s">
        <v>495</v>
      </c>
      <c r="W209" s="4" t="s">
        <v>496</v>
      </c>
      <c r="X209" s="4" t="s">
        <v>54</v>
      </c>
      <c r="Y209" s="4" t="s">
        <v>54</v>
      </c>
      <c r="Z209" s="4" t="s">
        <v>54</v>
      </c>
      <c r="AA209" s="4" t="s">
        <v>54</v>
      </c>
      <c r="AB209" s="9" t="s">
        <v>66</v>
      </c>
      <c r="AC209" s="9"/>
      <c r="AF209" s="86"/>
      <c r="AI209" s="5"/>
      <c r="AJ209" s="4" t="s">
        <v>500</v>
      </c>
      <c r="AK209" s="4" t="s">
        <v>231</v>
      </c>
      <c r="AL209" s="4" t="s">
        <v>407</v>
      </c>
      <c r="AN209" s="4" t="s">
        <v>253</v>
      </c>
      <c r="AP209" s="9" t="s">
        <v>42</v>
      </c>
      <c r="AQ209" s="4" t="s">
        <v>360</v>
      </c>
      <c r="AU209" s="43">
        <f>VLOOKUP(J209,[1]zmm081!$A$1:$D$1801,3,FALSE)</f>
        <v>5101068000</v>
      </c>
      <c r="AV209" s="43" t="str">
        <f>VLOOKUP(J209,[1]zmm081!$A$1:$D$1801,4,FALSE)</f>
        <v>费用-团组织活动经费</v>
      </c>
      <c r="AZ209" s="101">
        <f t="shared" si="10"/>
        <v>0</v>
      </c>
    </row>
    <row r="210" spans="1:52" ht="13.05" customHeight="1" x14ac:dyDescent="0.3">
      <c r="A210" s="16" t="s">
        <v>13</v>
      </c>
      <c r="B210" s="42" t="s">
        <v>15</v>
      </c>
      <c r="C210" s="4" t="s">
        <v>478</v>
      </c>
      <c r="D210" s="86" t="s">
        <v>108</v>
      </c>
      <c r="E210" s="4" t="s">
        <v>22</v>
      </c>
      <c r="F210" s="86" t="str">
        <f>VLOOKUP(E210,[1]产品服务编号编码规则!$K:$O,4,0)</f>
        <v>05</v>
      </c>
      <c r="G210" s="4" t="s">
        <v>166</v>
      </c>
      <c r="H210" s="98">
        <f>VLOOKUP(G210,[1]产品服务编号编码规则!M:O,3,0)</f>
        <v>3</v>
      </c>
      <c r="I210" s="86" t="s">
        <v>152</v>
      </c>
      <c r="J210" s="42" t="str">
        <f t="shared" si="9"/>
        <v>DDB05303</v>
      </c>
      <c r="K210" s="16" t="s">
        <v>1178</v>
      </c>
      <c r="L210" s="92" t="s">
        <v>40</v>
      </c>
      <c r="M210" s="11">
        <v>1</v>
      </c>
      <c r="N210" s="9" t="s">
        <v>1179</v>
      </c>
      <c r="O210" s="16" t="str">
        <f t="shared" si="12"/>
        <v>B</v>
      </c>
      <c r="P210" s="4" t="s">
        <v>828</v>
      </c>
      <c r="Q210" s="9">
        <f>VLOOKUP($P210,[1]税率!$H:$K,3,0)</f>
        <v>0.09</v>
      </c>
      <c r="R210" s="4" t="str">
        <f>VLOOKUP($P210,[1]税率!$H:$K,4,0)</f>
        <v>建筑安装服务（进）</v>
      </c>
      <c r="S210" s="4" t="s">
        <v>328</v>
      </c>
      <c r="T210" s="5">
        <f>VLOOKUP(S210,[1]税率!A:B,2,0)</f>
        <v>5.0000000000000001E-4</v>
      </c>
      <c r="U210" s="4" t="str">
        <f>VLOOKUP(S210,[1]税率!A:C,3,0)</f>
        <v>JG</v>
      </c>
      <c r="V210" s="16" t="s">
        <v>507</v>
      </c>
      <c r="W210" s="4" t="s">
        <v>1180</v>
      </c>
      <c r="X210" s="4" t="s">
        <v>54</v>
      </c>
      <c r="Y210" s="4" t="s">
        <v>54</v>
      </c>
      <c r="Z210" s="4" t="s">
        <v>54</v>
      </c>
      <c r="AA210" s="4" t="s">
        <v>54</v>
      </c>
      <c r="AB210" s="9" t="s">
        <v>66</v>
      </c>
      <c r="AC210" s="9"/>
      <c r="AF210" s="86"/>
      <c r="AI210" s="5"/>
      <c r="AJ210" s="4" t="s">
        <v>509</v>
      </c>
      <c r="AK210" s="4" t="s">
        <v>231</v>
      </c>
      <c r="AL210" s="4" t="s">
        <v>407</v>
      </c>
      <c r="AN210" s="4" t="s">
        <v>253</v>
      </c>
      <c r="AP210" s="9" t="s">
        <v>42</v>
      </c>
      <c r="AQ210" s="4" t="s">
        <v>360</v>
      </c>
      <c r="AU210" s="43">
        <f>VLOOKUP(J210,[1]zmm081!$A$1:$D$1801,3,FALSE)</f>
        <v>2211070200</v>
      </c>
      <c r="AV210" s="43" t="str">
        <f>VLOOKUP(J210,[1]zmm081!$A$1:$D$1801,4,FALSE)</f>
        <v>应付职工薪酬-工会经费-工会经费支出</v>
      </c>
      <c r="AZ210" s="101">
        <f t="shared" si="10"/>
        <v>0</v>
      </c>
    </row>
    <row r="211" spans="1:52" ht="13.05" customHeight="1" x14ac:dyDescent="0.3">
      <c r="A211" s="16" t="s">
        <v>13</v>
      </c>
      <c r="B211" s="42" t="s">
        <v>15</v>
      </c>
      <c r="C211" s="4" t="s">
        <v>478</v>
      </c>
      <c r="D211" s="86" t="s">
        <v>108</v>
      </c>
      <c r="E211" s="4" t="s">
        <v>188</v>
      </c>
      <c r="F211" s="86" t="str">
        <f>VLOOKUP(E211,[1]产品服务编号编码规则!$K:$O,4,0)</f>
        <v>09</v>
      </c>
      <c r="G211" s="4" t="s">
        <v>192</v>
      </c>
      <c r="H211" s="98">
        <f>VLOOKUP(G211,[1]产品服务编号编码规则!M:O,3,0)</f>
        <v>4</v>
      </c>
      <c r="I211" s="86" t="s">
        <v>32</v>
      </c>
      <c r="J211" s="42" t="str">
        <f t="shared" si="9"/>
        <v>DDB09401</v>
      </c>
      <c r="K211" s="16" t="s">
        <v>1182</v>
      </c>
      <c r="L211" s="92" t="s">
        <v>40</v>
      </c>
      <c r="M211" s="11">
        <v>1</v>
      </c>
      <c r="N211" s="9" t="s">
        <v>1183</v>
      </c>
      <c r="O211" s="16" t="str">
        <f t="shared" ref="O211:O242" si="13">D211</f>
        <v>B</v>
      </c>
      <c r="P211" s="4" t="s">
        <v>633</v>
      </c>
      <c r="Q211" s="9">
        <f>VLOOKUP($P211,[1]税率!$H:$K,3,0)</f>
        <v>0.06</v>
      </c>
      <c r="R211" s="4" t="str">
        <f>VLOOKUP($P211,[1]税率!$H:$K,4,0)</f>
        <v>其他</v>
      </c>
      <c r="S211" s="4" t="s">
        <v>370</v>
      </c>
      <c r="T211" s="5">
        <f>VLOOKUP(S211,[1]税率!A:B,2,0)</f>
        <v>0</v>
      </c>
      <c r="U211" s="4" t="str">
        <f>VLOOKUP(S211,[1]税率!A:C,3,0)</f>
        <v>FW</v>
      </c>
      <c r="V211" s="16" t="s">
        <v>482</v>
      </c>
      <c r="W211" s="4" t="s">
        <v>483</v>
      </c>
      <c r="X211" s="4" t="s">
        <v>54</v>
      </c>
      <c r="Y211" s="4" t="s">
        <v>54</v>
      </c>
      <c r="Z211" s="4" t="s">
        <v>54</v>
      </c>
      <c r="AA211" s="4" t="s">
        <v>54</v>
      </c>
      <c r="AB211" s="9"/>
      <c r="AC211" s="9" t="s">
        <v>948</v>
      </c>
      <c r="AF211" s="86"/>
      <c r="AI211" s="5"/>
      <c r="AJ211" s="4" t="s">
        <v>488</v>
      </c>
      <c r="AK211" s="4" t="s">
        <v>231</v>
      </c>
      <c r="AL211" s="4" t="s">
        <v>407</v>
      </c>
      <c r="AN211" s="4" t="s">
        <v>253</v>
      </c>
      <c r="AP211" s="9" t="s">
        <v>42</v>
      </c>
      <c r="AQ211" s="4" t="s">
        <v>360</v>
      </c>
      <c r="AU211" s="43">
        <f>VLOOKUP(J211,[1]zmm081!$A$1:$D$1801,3,FALSE)</f>
        <v>5101051000</v>
      </c>
      <c r="AV211" s="43" t="str">
        <f>VLOOKUP(J211,[1]zmm081!$A$1:$D$1801,4,FALSE)</f>
        <v>费用-党组织活动经费</v>
      </c>
      <c r="AZ211" s="101">
        <f t="shared" si="10"/>
        <v>0</v>
      </c>
    </row>
    <row r="212" spans="1:52" ht="13.05" customHeight="1" x14ac:dyDescent="0.3">
      <c r="A212" s="16" t="s">
        <v>13</v>
      </c>
      <c r="B212" s="42" t="s">
        <v>15</v>
      </c>
      <c r="C212" s="4" t="s">
        <v>478</v>
      </c>
      <c r="D212" s="86" t="s">
        <v>108</v>
      </c>
      <c r="E212" s="4" t="s">
        <v>188</v>
      </c>
      <c r="F212" s="86" t="str">
        <f>VLOOKUP(E212,[1]产品服务编号编码规则!$K:$O,4,0)</f>
        <v>09</v>
      </c>
      <c r="G212" s="4" t="s">
        <v>192</v>
      </c>
      <c r="H212" s="98">
        <f>VLOOKUP(G212,[1]产品服务编号编码规则!M:O,3,0)</f>
        <v>4</v>
      </c>
      <c r="I212" s="86" t="s">
        <v>125</v>
      </c>
      <c r="J212" s="42" t="str">
        <f t="shared" si="9"/>
        <v>DDB09402</v>
      </c>
      <c r="K212" s="16" t="s">
        <v>1185</v>
      </c>
      <c r="L212" s="92" t="s">
        <v>40</v>
      </c>
      <c r="M212" s="11">
        <v>1</v>
      </c>
      <c r="N212" s="9" t="s">
        <v>1186</v>
      </c>
      <c r="O212" s="16" t="str">
        <f t="shared" si="13"/>
        <v>B</v>
      </c>
      <c r="P212" s="4" t="s">
        <v>633</v>
      </c>
      <c r="Q212" s="9">
        <f>VLOOKUP($P212,[1]税率!$H:$K,3,0)</f>
        <v>0.06</v>
      </c>
      <c r="R212" s="4" t="str">
        <f>VLOOKUP($P212,[1]税率!$H:$K,4,0)</f>
        <v>其他</v>
      </c>
      <c r="S212" s="4" t="s">
        <v>370</v>
      </c>
      <c r="T212" s="5">
        <f>VLOOKUP(S212,[1]税率!A:B,2,0)</f>
        <v>0</v>
      </c>
      <c r="U212" s="4" t="str">
        <f>VLOOKUP(S212,[1]税率!A:C,3,0)</f>
        <v>FW</v>
      </c>
      <c r="V212" s="4" t="s">
        <v>495</v>
      </c>
      <c r="W212" s="4" t="s">
        <v>496</v>
      </c>
      <c r="X212" s="4" t="s">
        <v>54</v>
      </c>
      <c r="Y212" s="4" t="s">
        <v>54</v>
      </c>
      <c r="Z212" s="4" t="s">
        <v>54</v>
      </c>
      <c r="AA212" s="4" t="s">
        <v>54</v>
      </c>
      <c r="AC212" s="4" t="s">
        <v>948</v>
      </c>
      <c r="AF212" s="4"/>
      <c r="AJ212" s="4" t="s">
        <v>500</v>
      </c>
      <c r="AK212" s="4" t="s">
        <v>231</v>
      </c>
      <c r="AL212" s="4" t="s">
        <v>407</v>
      </c>
      <c r="AN212" s="4" t="s">
        <v>253</v>
      </c>
      <c r="AP212" s="4" t="s">
        <v>42</v>
      </c>
      <c r="AQ212" s="4" t="s">
        <v>360</v>
      </c>
      <c r="AU212" s="43">
        <f>VLOOKUP(J212,[1]zmm081!$A$1:$D$1801,3,FALSE)</f>
        <v>5101068000</v>
      </c>
      <c r="AV212" s="43" t="str">
        <f>VLOOKUP(J212,[1]zmm081!$A$1:$D$1801,4,FALSE)</f>
        <v>费用-团组织活动经费</v>
      </c>
      <c r="AZ212" s="43">
        <f t="shared" si="10"/>
        <v>0</v>
      </c>
    </row>
    <row r="213" spans="1:52" ht="13.05" customHeight="1" x14ac:dyDescent="0.3">
      <c r="A213" s="16" t="s">
        <v>13</v>
      </c>
      <c r="B213" s="42" t="s">
        <v>15</v>
      </c>
      <c r="C213" s="4" t="s">
        <v>478</v>
      </c>
      <c r="D213" s="86" t="s">
        <v>108</v>
      </c>
      <c r="E213" s="4" t="s">
        <v>188</v>
      </c>
      <c r="F213" s="86" t="str">
        <f>VLOOKUP(E213,[1]产品服务编号编码规则!$K:$O,4,0)</f>
        <v>09</v>
      </c>
      <c r="G213" s="4" t="s">
        <v>192</v>
      </c>
      <c r="H213" s="98">
        <f>VLOOKUP(G213,[1]产品服务编号编码规则!M:O,3,0)</f>
        <v>4</v>
      </c>
      <c r="I213" s="86" t="s">
        <v>152</v>
      </c>
      <c r="J213" s="42" t="str">
        <f t="shared" si="9"/>
        <v>DDB09403</v>
      </c>
      <c r="K213" s="16" t="s">
        <v>1188</v>
      </c>
      <c r="L213" s="92" t="s">
        <v>40</v>
      </c>
      <c r="M213" s="11">
        <v>1</v>
      </c>
      <c r="N213" s="9" t="s">
        <v>1189</v>
      </c>
      <c r="O213" s="16" t="str">
        <f t="shared" si="13"/>
        <v>B</v>
      </c>
      <c r="P213" s="4" t="s">
        <v>633</v>
      </c>
      <c r="Q213" s="9">
        <f>VLOOKUP($P213,[1]税率!$H:$K,3,0)</f>
        <v>0.06</v>
      </c>
      <c r="R213" s="4" t="str">
        <f>VLOOKUP($P213,[1]税率!$H:$K,4,0)</f>
        <v>其他</v>
      </c>
      <c r="S213" s="4" t="s">
        <v>370</v>
      </c>
      <c r="T213" s="5">
        <f>VLOOKUP(S213,[1]税率!A:B,2,0)</f>
        <v>0</v>
      </c>
      <c r="U213" s="4" t="str">
        <f>VLOOKUP(S213,[1]税率!A:C,3,0)</f>
        <v>FW</v>
      </c>
      <c r="V213" s="4" t="s">
        <v>507</v>
      </c>
      <c r="W213" s="4" t="s">
        <v>508</v>
      </c>
      <c r="X213" s="4" t="s">
        <v>54</v>
      </c>
      <c r="Y213" s="4" t="s">
        <v>54</v>
      </c>
      <c r="Z213" s="4" t="s">
        <v>54</v>
      </c>
      <c r="AA213" s="4" t="s">
        <v>54</v>
      </c>
      <c r="AC213" s="4" t="s">
        <v>948</v>
      </c>
      <c r="AF213" s="4"/>
      <c r="AJ213" s="4" t="s">
        <v>509</v>
      </c>
      <c r="AK213" s="4" t="s">
        <v>231</v>
      </c>
      <c r="AL213" s="4" t="s">
        <v>407</v>
      </c>
      <c r="AN213" s="4" t="s">
        <v>253</v>
      </c>
      <c r="AP213" s="4" t="s">
        <v>42</v>
      </c>
      <c r="AQ213" s="4" t="s">
        <v>360</v>
      </c>
      <c r="AU213" s="43">
        <f>VLOOKUP(J213,[1]zmm081!$A$1:$D$1801,3,FALSE)</f>
        <v>2211070200</v>
      </c>
      <c r="AV213" s="43" t="str">
        <f>VLOOKUP(J213,[1]zmm081!$A$1:$D$1801,4,FALSE)</f>
        <v>应付职工薪酬-工会经费-工会经费支出</v>
      </c>
      <c r="AZ213" s="43">
        <f t="shared" si="10"/>
        <v>0</v>
      </c>
    </row>
    <row r="214" spans="1:52" ht="13.05" customHeight="1" x14ac:dyDescent="0.3">
      <c r="A214" s="16" t="s">
        <v>13</v>
      </c>
      <c r="B214" s="42" t="s">
        <v>15</v>
      </c>
      <c r="C214" s="4" t="s">
        <v>478</v>
      </c>
      <c r="D214" s="86" t="s">
        <v>108</v>
      </c>
      <c r="E214" s="4" t="s">
        <v>204</v>
      </c>
      <c r="F214" s="86" t="str">
        <f>VLOOKUP(E214,[1]产品服务编号编码规则!$K:$O,4,0)</f>
        <v>12</v>
      </c>
      <c r="G214" s="4" t="s">
        <v>206</v>
      </c>
      <c r="H214" s="98">
        <f>VLOOKUP(G214,[1]产品服务编号编码规则!M:O,3,0)</f>
        <v>2</v>
      </c>
      <c r="I214" s="86" t="s">
        <v>32</v>
      </c>
      <c r="J214" s="42" t="str">
        <f t="shared" ref="J214:J277" si="14">B214&amp;D214&amp;F214&amp;H214&amp;I214</f>
        <v>DDB12201</v>
      </c>
      <c r="K214" s="16" t="s">
        <v>1191</v>
      </c>
      <c r="L214" s="92" t="s">
        <v>40</v>
      </c>
      <c r="M214" s="11">
        <v>1</v>
      </c>
      <c r="N214" s="9" t="s">
        <v>1192</v>
      </c>
      <c r="O214" s="16" t="str">
        <f t="shared" si="13"/>
        <v>B</v>
      </c>
      <c r="P214" s="4" t="s">
        <v>1148</v>
      </c>
      <c r="Q214" s="9">
        <f>VLOOKUP($P214,[1]税率!$H:$K,3,0)</f>
        <v>0.06</v>
      </c>
      <c r="R214" s="4" t="str">
        <f>VLOOKUP($P214,[1]税率!$H:$K,4,0)</f>
        <v>生活服务</v>
      </c>
      <c r="S214" s="4" t="s">
        <v>370</v>
      </c>
      <c r="T214" s="5">
        <f>VLOOKUP(S214,[1]税率!A:B,2,0)</f>
        <v>0</v>
      </c>
      <c r="U214" s="4" t="str">
        <f>VLOOKUP(S214,[1]税率!A:C,3,0)</f>
        <v>FW</v>
      </c>
      <c r="V214" s="4" t="s">
        <v>482</v>
      </c>
      <c r="W214" s="4" t="s">
        <v>483</v>
      </c>
      <c r="X214" s="4" t="s">
        <v>54</v>
      </c>
      <c r="Y214" s="4" t="s">
        <v>54</v>
      </c>
      <c r="Z214" s="4" t="s">
        <v>54</v>
      </c>
      <c r="AA214" s="4" t="s">
        <v>54</v>
      </c>
      <c r="AB214" s="9"/>
      <c r="AF214" s="4"/>
      <c r="AJ214" s="4" t="s">
        <v>488</v>
      </c>
      <c r="AK214" s="4" t="s">
        <v>231</v>
      </c>
      <c r="AL214" s="4" t="s">
        <v>407</v>
      </c>
      <c r="AN214" s="4" t="s">
        <v>253</v>
      </c>
      <c r="AP214" s="4" t="s">
        <v>42</v>
      </c>
      <c r="AQ214" s="4" t="s">
        <v>360</v>
      </c>
      <c r="AU214" s="43">
        <f>VLOOKUP(J214,[1]zmm081!$A$1:$D$1801,3,FALSE)</f>
        <v>5101051000</v>
      </c>
      <c r="AV214" s="43" t="str">
        <f>VLOOKUP(J214,[1]zmm081!$A$1:$D$1801,4,FALSE)</f>
        <v>费用-党组织活动经费</v>
      </c>
      <c r="AZ214" s="43">
        <f t="shared" ref="AZ214:AZ277" si="15">V214-AU214</f>
        <v>0</v>
      </c>
    </row>
    <row r="215" spans="1:52" ht="13.05" customHeight="1" x14ac:dyDescent="0.3">
      <c r="A215" s="16" t="s">
        <v>13</v>
      </c>
      <c r="B215" s="42" t="s">
        <v>15</v>
      </c>
      <c r="C215" s="4" t="s">
        <v>478</v>
      </c>
      <c r="D215" s="86" t="s">
        <v>108</v>
      </c>
      <c r="E215" s="4" t="s">
        <v>204</v>
      </c>
      <c r="F215" s="86" t="str">
        <f>VLOOKUP(E215,[1]产品服务编号编码规则!$K:$O,4,0)</f>
        <v>12</v>
      </c>
      <c r="G215" s="4" t="s">
        <v>206</v>
      </c>
      <c r="H215" s="98">
        <f>VLOOKUP(G215,[1]产品服务编号编码规则!M:O,3,0)</f>
        <v>2</v>
      </c>
      <c r="I215" s="86" t="s">
        <v>125</v>
      </c>
      <c r="J215" s="42" t="str">
        <f t="shared" si="14"/>
        <v>DDB12202</v>
      </c>
      <c r="K215" s="16" t="s">
        <v>1194</v>
      </c>
      <c r="L215" s="92" t="s">
        <v>40</v>
      </c>
      <c r="M215" s="11">
        <v>1</v>
      </c>
      <c r="N215" s="9" t="s">
        <v>1195</v>
      </c>
      <c r="O215" s="16" t="str">
        <f t="shared" si="13"/>
        <v>B</v>
      </c>
      <c r="P215" s="4" t="s">
        <v>1148</v>
      </c>
      <c r="Q215" s="9">
        <f>VLOOKUP($P215,[1]税率!$H:$K,3,0)</f>
        <v>0.06</v>
      </c>
      <c r="R215" s="4" t="str">
        <f>VLOOKUP($P215,[1]税率!$H:$K,4,0)</f>
        <v>生活服务</v>
      </c>
      <c r="S215" s="4" t="s">
        <v>370</v>
      </c>
      <c r="T215" s="5">
        <f>VLOOKUP(S215,[1]税率!A:B,2,0)</f>
        <v>0</v>
      </c>
      <c r="U215" s="4" t="str">
        <f>VLOOKUP(S215,[1]税率!A:C,3,0)</f>
        <v>FW</v>
      </c>
      <c r="V215" s="16" t="s">
        <v>495</v>
      </c>
      <c r="W215" s="4" t="s">
        <v>496</v>
      </c>
      <c r="X215" s="4" t="s">
        <v>54</v>
      </c>
      <c r="Y215" s="4" t="s">
        <v>54</v>
      </c>
      <c r="Z215" s="4" t="s">
        <v>54</v>
      </c>
      <c r="AA215" s="4" t="s">
        <v>54</v>
      </c>
      <c r="AB215" s="9"/>
      <c r="AC215" s="9"/>
      <c r="AF215" s="86"/>
      <c r="AI215" s="5"/>
      <c r="AJ215" s="4" t="s">
        <v>500</v>
      </c>
      <c r="AK215" s="4" t="s">
        <v>231</v>
      </c>
      <c r="AL215" s="4" t="s">
        <v>407</v>
      </c>
      <c r="AN215" s="4" t="s">
        <v>253</v>
      </c>
      <c r="AP215" s="9" t="s">
        <v>42</v>
      </c>
      <c r="AQ215" s="4" t="s">
        <v>360</v>
      </c>
      <c r="AU215" s="43">
        <f>VLOOKUP(J215,[1]zmm081!$A$1:$D$1801,3,FALSE)</f>
        <v>5101068000</v>
      </c>
      <c r="AV215" s="43" t="str">
        <f>VLOOKUP(J215,[1]zmm081!$A$1:$D$1801,4,FALSE)</f>
        <v>费用-团组织活动经费</v>
      </c>
      <c r="AZ215" s="101">
        <f t="shared" si="15"/>
        <v>0</v>
      </c>
    </row>
    <row r="216" spans="1:52" ht="13.05" customHeight="1" x14ac:dyDescent="0.3">
      <c r="A216" s="16" t="s">
        <v>13</v>
      </c>
      <c r="B216" s="42" t="s">
        <v>15</v>
      </c>
      <c r="C216" s="4" t="s">
        <v>478</v>
      </c>
      <c r="D216" s="86" t="s">
        <v>108</v>
      </c>
      <c r="E216" s="4" t="s">
        <v>204</v>
      </c>
      <c r="F216" s="86" t="str">
        <f>VLOOKUP(E216,[1]产品服务编号编码规则!$K:$O,4,0)</f>
        <v>12</v>
      </c>
      <c r="G216" s="4" t="s">
        <v>206</v>
      </c>
      <c r="H216" s="98">
        <f>VLOOKUP(G216,[1]产品服务编号编码规则!M:O,3,0)</f>
        <v>2</v>
      </c>
      <c r="I216" s="86" t="s">
        <v>152</v>
      </c>
      <c r="J216" s="42" t="str">
        <f t="shared" si="14"/>
        <v>DDB12203</v>
      </c>
      <c r="K216" s="16" t="s">
        <v>1197</v>
      </c>
      <c r="L216" s="92" t="s">
        <v>40</v>
      </c>
      <c r="M216" s="11">
        <v>1</v>
      </c>
      <c r="N216" s="9" t="s">
        <v>1198</v>
      </c>
      <c r="O216" s="16" t="str">
        <f t="shared" si="13"/>
        <v>B</v>
      </c>
      <c r="P216" s="4" t="s">
        <v>1148</v>
      </c>
      <c r="Q216" s="9">
        <f>VLOOKUP($P216,[1]税率!$H:$K,3,0)</f>
        <v>0.06</v>
      </c>
      <c r="R216" s="4" t="str">
        <f>VLOOKUP($P216,[1]税率!$H:$K,4,0)</f>
        <v>生活服务</v>
      </c>
      <c r="S216" s="4" t="s">
        <v>370</v>
      </c>
      <c r="T216" s="5">
        <f>VLOOKUP(S216,[1]税率!A:B,2,0)</f>
        <v>0</v>
      </c>
      <c r="U216" s="4" t="str">
        <f>VLOOKUP(S216,[1]税率!A:C,3,0)</f>
        <v>FW</v>
      </c>
      <c r="V216" s="16" t="s">
        <v>507</v>
      </c>
      <c r="W216" s="4" t="s">
        <v>508</v>
      </c>
      <c r="X216" s="4" t="s">
        <v>54</v>
      </c>
      <c r="Y216" s="4" t="s">
        <v>54</v>
      </c>
      <c r="Z216" s="4" t="s">
        <v>54</v>
      </c>
      <c r="AA216" s="4" t="s">
        <v>54</v>
      </c>
      <c r="AB216" s="9"/>
      <c r="AC216" s="9"/>
      <c r="AF216" s="86"/>
      <c r="AI216" s="5"/>
      <c r="AJ216" s="4" t="s">
        <v>509</v>
      </c>
      <c r="AK216" s="4" t="s">
        <v>231</v>
      </c>
      <c r="AL216" s="4" t="s">
        <v>407</v>
      </c>
      <c r="AN216" s="4" t="s">
        <v>253</v>
      </c>
      <c r="AP216" s="9" t="s">
        <v>42</v>
      </c>
      <c r="AQ216" s="4" t="s">
        <v>360</v>
      </c>
      <c r="AU216" s="43">
        <f>VLOOKUP(J216,[1]zmm081!$A$1:$D$1801,3,FALSE)</f>
        <v>2211070200</v>
      </c>
      <c r="AV216" s="43" t="str">
        <f>VLOOKUP(J216,[1]zmm081!$A$1:$D$1801,4,FALSE)</f>
        <v>应付职工薪酬-工会经费-工会经费支出</v>
      </c>
      <c r="AZ216" s="101">
        <f t="shared" si="15"/>
        <v>0</v>
      </c>
    </row>
    <row r="217" spans="1:52" ht="13.05" customHeight="1" x14ac:dyDescent="0.3">
      <c r="A217" s="16" t="s">
        <v>13</v>
      </c>
      <c r="B217" s="42" t="s">
        <v>15</v>
      </c>
      <c r="C217" s="4" t="s">
        <v>478</v>
      </c>
      <c r="D217" s="86" t="s">
        <v>108</v>
      </c>
      <c r="E217" s="4" t="s">
        <v>204</v>
      </c>
      <c r="F217" s="86" t="str">
        <f>VLOOKUP(E217,[1]产品服务编号编码规则!$K:$O,4,0)</f>
        <v>12</v>
      </c>
      <c r="G217" s="4" t="s">
        <v>210</v>
      </c>
      <c r="H217" s="98">
        <f>VLOOKUP(G217,[1]产品服务编号编码规则!M:O,3,0)</f>
        <v>6</v>
      </c>
      <c r="I217" s="86" t="s">
        <v>32</v>
      </c>
      <c r="J217" s="42" t="str">
        <f t="shared" si="14"/>
        <v>DDB12601</v>
      </c>
      <c r="K217" s="16" t="s">
        <v>1200</v>
      </c>
      <c r="L217" s="92" t="s">
        <v>40</v>
      </c>
      <c r="M217" s="11">
        <v>1</v>
      </c>
      <c r="N217" s="9" t="s">
        <v>1201</v>
      </c>
      <c r="O217" s="16" t="str">
        <f t="shared" si="13"/>
        <v>B</v>
      </c>
      <c r="P217" s="4" t="s">
        <v>1148</v>
      </c>
      <c r="Q217" s="9">
        <f>VLOOKUP($P217,[1]税率!$H:$K,3,0)</f>
        <v>0.06</v>
      </c>
      <c r="R217" s="4" t="str">
        <f>VLOOKUP($P217,[1]税率!$H:$K,4,0)</f>
        <v>生活服务</v>
      </c>
      <c r="S217" s="4" t="s">
        <v>370</v>
      </c>
      <c r="T217" s="5">
        <f>VLOOKUP(S217,[1]税率!A:B,2,0)</f>
        <v>0</v>
      </c>
      <c r="U217" s="4" t="str">
        <f>VLOOKUP(S217,[1]税率!A:C,3,0)</f>
        <v>FW</v>
      </c>
      <c r="V217" s="16" t="s">
        <v>507</v>
      </c>
      <c r="W217" s="4" t="s">
        <v>508</v>
      </c>
      <c r="X217" s="4" t="s">
        <v>54</v>
      </c>
      <c r="Y217" s="4" t="s">
        <v>54</v>
      </c>
      <c r="Z217" s="4" t="s">
        <v>54</v>
      </c>
      <c r="AA217" s="4" t="s">
        <v>54</v>
      </c>
      <c r="AB217" s="9"/>
      <c r="AC217" s="9"/>
      <c r="AF217" s="86"/>
      <c r="AI217" s="5"/>
      <c r="AJ217" s="4" t="s">
        <v>509</v>
      </c>
      <c r="AK217" s="4" t="s">
        <v>231</v>
      </c>
      <c r="AL217" s="4" t="s">
        <v>407</v>
      </c>
      <c r="AN217" s="4" t="s">
        <v>253</v>
      </c>
      <c r="AP217" s="9" t="s">
        <v>42</v>
      </c>
      <c r="AQ217" s="4" t="s">
        <v>360</v>
      </c>
      <c r="AU217" s="43">
        <f>VLOOKUP(J217,[1]zmm081!$A$1:$D$1801,3,FALSE)</f>
        <v>2211070200</v>
      </c>
      <c r="AV217" s="43" t="str">
        <f>VLOOKUP(J217,[1]zmm081!$A$1:$D$1801,4,FALSE)</f>
        <v>应付职工薪酬-工会经费-工会经费支出</v>
      </c>
      <c r="AZ217" s="101">
        <f t="shared" si="15"/>
        <v>0</v>
      </c>
    </row>
    <row r="218" spans="1:52" ht="13.05" customHeight="1" x14ac:dyDescent="0.3">
      <c r="A218" s="4" t="s">
        <v>13</v>
      </c>
      <c r="B218" s="16" t="s">
        <v>15</v>
      </c>
      <c r="C218" s="4" t="s">
        <v>519</v>
      </c>
      <c r="D218" s="86" t="s">
        <v>113</v>
      </c>
      <c r="E218" s="4" t="s">
        <v>608</v>
      </c>
      <c r="F218" s="86" t="s">
        <v>216</v>
      </c>
      <c r="H218" s="98" t="s">
        <v>420</v>
      </c>
      <c r="I218" s="86" t="s">
        <v>32</v>
      </c>
      <c r="J218" s="42" t="str">
        <f t="shared" si="14"/>
        <v>DDC00001</v>
      </c>
      <c r="K218" s="4" t="s">
        <v>1203</v>
      </c>
      <c r="L218" s="11" t="s">
        <v>40</v>
      </c>
      <c r="M218" s="11">
        <v>1</v>
      </c>
      <c r="N218" s="4" t="s">
        <v>1204</v>
      </c>
      <c r="O218" s="16" t="str">
        <f t="shared" si="13"/>
        <v>C</v>
      </c>
      <c r="P218" s="4" t="s">
        <v>612</v>
      </c>
      <c r="Q218" s="9">
        <f>VLOOKUP($P218,[1]税率!$H:$K,3,0)</f>
        <v>0</v>
      </c>
      <c r="R218" s="4" t="str">
        <f>VLOOKUP($P218,[1]税率!$H:$K,4,0)</f>
        <v>进项税</v>
      </c>
      <c r="S218" s="16" t="s">
        <v>370</v>
      </c>
      <c r="T218" s="16">
        <f>VLOOKUP(S218,[1]税率!A:B,2,0)</f>
        <v>0</v>
      </c>
      <c r="U218" s="4" t="str">
        <f>VLOOKUP(S218,[1]税率!A:C,3,0)</f>
        <v>FW</v>
      </c>
      <c r="V218" s="16" t="s">
        <v>614</v>
      </c>
      <c r="W218" s="4" t="s">
        <v>615</v>
      </c>
      <c r="X218" s="4" t="s">
        <v>54</v>
      </c>
      <c r="Y218" s="4" t="s">
        <v>54</v>
      </c>
      <c r="Z218" s="4" t="s">
        <v>54</v>
      </c>
      <c r="AA218" s="4" t="s">
        <v>54</v>
      </c>
      <c r="AB218" s="9"/>
      <c r="AC218" s="9"/>
      <c r="AD218" s="4" t="s">
        <v>529</v>
      </c>
      <c r="AF218" s="86"/>
      <c r="AI218" s="5"/>
      <c r="AJ218" s="111" t="s">
        <v>530</v>
      </c>
      <c r="AK218" s="4" t="s">
        <v>231</v>
      </c>
      <c r="AL218" s="4" t="s">
        <v>407</v>
      </c>
      <c r="AN218" s="4" t="s">
        <v>556</v>
      </c>
      <c r="AP218" s="9" t="s">
        <v>42</v>
      </c>
      <c r="AQ218" s="4" t="s">
        <v>531</v>
      </c>
      <c r="AR218" s="4" t="s">
        <v>797</v>
      </c>
      <c r="AU218" s="43">
        <f>VLOOKUP(J218,[1]zmm081!$A$1:$D$1801,3,FALSE)</f>
        <v>5101057000</v>
      </c>
      <c r="AV218" s="43" t="str">
        <f>VLOOKUP(J218,[1]zmm081!$A$1:$D$1801,4,FALSE)</f>
        <v>费用-社团协会会费</v>
      </c>
      <c r="AZ218" s="101">
        <f t="shared" si="15"/>
        <v>0</v>
      </c>
    </row>
    <row r="219" spans="1:52" ht="13.05" customHeight="1" x14ac:dyDescent="0.3">
      <c r="A219" s="4" t="s">
        <v>13</v>
      </c>
      <c r="B219" s="16" t="s">
        <v>15</v>
      </c>
      <c r="C219" s="4" t="s">
        <v>519</v>
      </c>
      <c r="D219" s="86" t="s">
        <v>113</v>
      </c>
      <c r="E219" s="4" t="s">
        <v>22</v>
      </c>
      <c r="F219" s="86" t="str">
        <f>VLOOKUP(E219,[1]产品服务编号编码规则!$K:$O,4,0)</f>
        <v>05</v>
      </c>
      <c r="G219" s="16" t="s">
        <v>166</v>
      </c>
      <c r="H219" s="98">
        <f>VLOOKUP(G219,[1]产品服务编号编码规则!M:O,3,0)</f>
        <v>3</v>
      </c>
      <c r="I219" s="86" t="s">
        <v>32</v>
      </c>
      <c r="J219" s="42" t="str">
        <f t="shared" si="14"/>
        <v>DDC05301</v>
      </c>
      <c r="K219" s="4" t="s">
        <v>1206</v>
      </c>
      <c r="L219" s="11" t="s">
        <v>40</v>
      </c>
      <c r="M219" s="11">
        <v>1</v>
      </c>
      <c r="N219" s="4" t="s">
        <v>1207</v>
      </c>
      <c r="O219" s="16" t="str">
        <f t="shared" si="13"/>
        <v>C</v>
      </c>
      <c r="P219" s="4" t="s">
        <v>828</v>
      </c>
      <c r="Q219" s="9">
        <f>VLOOKUP($P219,[1]税率!$H:$K,3,0)</f>
        <v>0.09</v>
      </c>
      <c r="R219" s="4" t="str">
        <f>VLOOKUP($P219,[1]税率!$H:$K,4,0)</f>
        <v>建筑安装服务（进）</v>
      </c>
      <c r="S219" s="16" t="s">
        <v>328</v>
      </c>
      <c r="T219" s="5">
        <f>VLOOKUP(S219,[1]税率!A:B,2,0)</f>
        <v>5.0000000000000001E-4</v>
      </c>
      <c r="U219" s="4" t="str">
        <f>VLOOKUP(S219,[1]税率!A:C,3,0)</f>
        <v>JG</v>
      </c>
      <c r="V219" s="16">
        <v>5101021000</v>
      </c>
      <c r="W219" s="4" t="s">
        <v>831</v>
      </c>
      <c r="X219" s="4" t="s">
        <v>54</v>
      </c>
      <c r="Y219" s="4" t="s">
        <v>54</v>
      </c>
      <c r="Z219" s="4" t="s">
        <v>54</v>
      </c>
      <c r="AA219" s="4" t="s">
        <v>54</v>
      </c>
      <c r="AB219" s="9" t="s">
        <v>66</v>
      </c>
      <c r="AC219" s="9"/>
      <c r="AF219" s="86"/>
      <c r="AI219" s="5"/>
      <c r="AJ219" s="4" t="s">
        <v>232</v>
      </c>
      <c r="AK219" s="4" t="s">
        <v>231</v>
      </c>
      <c r="AL219" s="4" t="s">
        <v>407</v>
      </c>
      <c r="AN219" s="4" t="s">
        <v>644</v>
      </c>
      <c r="AP219" s="9" t="s">
        <v>42</v>
      </c>
      <c r="AQ219" s="4" t="s">
        <v>324</v>
      </c>
      <c r="AR219" s="4" t="s">
        <v>1208</v>
      </c>
      <c r="AU219" s="43">
        <f>VLOOKUP(J219,[1]zmm081!$A$1:$D$1801,3,FALSE)</f>
        <v>5101021000</v>
      </c>
      <c r="AV219" s="43" t="str">
        <f>VLOOKUP(J219,[1]zmm081!$A$1:$D$1801,4,FALSE)</f>
        <v>费用-房屋修缮费</v>
      </c>
      <c r="AZ219" s="101">
        <f t="shared" si="15"/>
        <v>0</v>
      </c>
    </row>
    <row r="220" spans="1:52" ht="13.05" customHeight="1" x14ac:dyDescent="0.3">
      <c r="A220" s="4" t="s">
        <v>13</v>
      </c>
      <c r="B220" s="16" t="s">
        <v>15</v>
      </c>
      <c r="C220" s="4" t="s">
        <v>519</v>
      </c>
      <c r="D220" s="86" t="s">
        <v>113</v>
      </c>
      <c r="E220" s="4" t="s">
        <v>22</v>
      </c>
      <c r="F220" s="86" t="str">
        <f>VLOOKUP(E220,[1]产品服务编号编码规则!$K:$O,4,0)</f>
        <v>05</v>
      </c>
      <c r="G220" s="16" t="s">
        <v>167</v>
      </c>
      <c r="H220" s="98">
        <f>VLOOKUP(G220,[1]产品服务编号编码规则!M:O,3,0)</f>
        <v>4</v>
      </c>
      <c r="I220" s="86" t="s">
        <v>32</v>
      </c>
      <c r="J220" s="42" t="str">
        <f t="shared" si="14"/>
        <v>DDC05401</v>
      </c>
      <c r="K220" s="4" t="s">
        <v>1210</v>
      </c>
      <c r="L220" s="11" t="s">
        <v>40</v>
      </c>
      <c r="M220" s="11">
        <v>1</v>
      </c>
      <c r="N220" s="4" t="s">
        <v>1211</v>
      </c>
      <c r="O220" s="16" t="str">
        <f t="shared" si="13"/>
        <v>C</v>
      </c>
      <c r="P220" s="4" t="s">
        <v>838</v>
      </c>
      <c r="Q220" s="9">
        <f>VLOOKUP($P220,[1]税率!$H:$K,3,0)</f>
        <v>0.09</v>
      </c>
      <c r="R220" s="4" t="str">
        <f>VLOOKUP($P220,[1]税率!$H:$K,4,0)</f>
        <v>其他（进）</v>
      </c>
      <c r="S220" s="16" t="s">
        <v>370</v>
      </c>
      <c r="T220" s="16">
        <f>VLOOKUP(S220,[1]税率!A:B,2,0)</f>
        <v>0</v>
      </c>
      <c r="U220" s="4" t="str">
        <f>VLOOKUP(S220,[1]税率!A:C,3,0)</f>
        <v>FW</v>
      </c>
      <c r="V220" s="16" t="s">
        <v>830</v>
      </c>
      <c r="W220" s="4" t="s">
        <v>831</v>
      </c>
      <c r="X220" s="4" t="s">
        <v>54</v>
      </c>
      <c r="Y220" s="4" t="s">
        <v>54</v>
      </c>
      <c r="Z220" s="4" t="s">
        <v>54</v>
      </c>
      <c r="AA220" s="4" t="s">
        <v>54</v>
      </c>
      <c r="AB220" s="9" t="s">
        <v>66</v>
      </c>
      <c r="AC220" s="9"/>
      <c r="AD220" s="4" t="s">
        <v>529</v>
      </c>
      <c r="AF220" s="86"/>
      <c r="AI220" s="5"/>
      <c r="AJ220" s="111" t="s">
        <v>530</v>
      </c>
      <c r="AK220" s="4" t="s">
        <v>231</v>
      </c>
      <c r="AL220" s="4" t="s">
        <v>407</v>
      </c>
      <c r="AN220" s="4" t="s">
        <v>524</v>
      </c>
      <c r="AP220" s="9" t="s">
        <v>42</v>
      </c>
      <c r="AQ220" s="4" t="s">
        <v>531</v>
      </c>
      <c r="AR220" s="4" t="s">
        <v>797</v>
      </c>
      <c r="AU220" s="43">
        <f>VLOOKUP(J220,[1]zmm081!$A$1:$D$1801,3,FALSE)</f>
        <v>5101021000</v>
      </c>
      <c r="AV220" s="43" t="str">
        <f>VLOOKUP(J220,[1]zmm081!$A$1:$D$1801,4,FALSE)</f>
        <v>费用-房屋修缮费</v>
      </c>
      <c r="AZ220" s="101">
        <f t="shared" si="15"/>
        <v>0</v>
      </c>
    </row>
    <row r="221" spans="1:52" ht="13.05" customHeight="1" x14ac:dyDescent="0.3">
      <c r="A221" s="16" t="s">
        <v>13</v>
      </c>
      <c r="B221" s="42" t="s">
        <v>15</v>
      </c>
      <c r="C221" s="4" t="s">
        <v>519</v>
      </c>
      <c r="D221" s="86" t="s">
        <v>113</v>
      </c>
      <c r="E221" s="4" t="s">
        <v>188</v>
      </c>
      <c r="F221" s="86" t="str">
        <f>VLOOKUP(E221,[1]产品服务编号编码规则!$K:$O,4,0)</f>
        <v>09</v>
      </c>
      <c r="G221" s="4" t="s">
        <v>189</v>
      </c>
      <c r="H221" s="98">
        <f>VLOOKUP(G221,[1]产品服务编号编码规则!M:O,3,0)</f>
        <v>1</v>
      </c>
      <c r="I221" s="86" t="s">
        <v>32</v>
      </c>
      <c r="J221" s="42" t="str">
        <f t="shared" si="14"/>
        <v>DDC09101</v>
      </c>
      <c r="K221" s="46" t="s">
        <v>1213</v>
      </c>
      <c r="L221" s="92" t="s">
        <v>40</v>
      </c>
      <c r="M221" s="11">
        <v>1</v>
      </c>
      <c r="N221" s="9" t="s">
        <v>1214</v>
      </c>
      <c r="O221" s="16" t="str">
        <f t="shared" si="13"/>
        <v>C</v>
      </c>
      <c r="P221" s="4" t="s">
        <v>633</v>
      </c>
      <c r="Q221" s="9">
        <f>VLOOKUP($P221,[1]税率!$H:$K,3,0)</f>
        <v>0.06</v>
      </c>
      <c r="R221" s="4" t="str">
        <f>VLOOKUP($P221,[1]税率!$H:$K,4,0)</f>
        <v>其他</v>
      </c>
      <c r="S221" s="4" t="s">
        <v>370</v>
      </c>
      <c r="T221" s="5">
        <f>VLOOKUP(S221,[1]税率!A:B,2,0)</f>
        <v>0</v>
      </c>
      <c r="U221" s="4" t="str">
        <f>VLOOKUP(S221,[1]税率!A:C,3,0)</f>
        <v>FW</v>
      </c>
      <c r="V221" s="16" t="s">
        <v>424</v>
      </c>
      <c r="W221" s="4" t="s">
        <v>425</v>
      </c>
      <c r="X221" s="4" t="s">
        <v>54</v>
      </c>
      <c r="Y221" s="4" t="s">
        <v>54</v>
      </c>
      <c r="Z221" s="4" t="s">
        <v>54</v>
      </c>
      <c r="AA221" s="4" t="s">
        <v>54</v>
      </c>
      <c r="AB221" s="9"/>
      <c r="AC221" s="9"/>
      <c r="AD221" s="4" t="s">
        <v>529</v>
      </c>
      <c r="AF221" s="86"/>
      <c r="AI221" s="5"/>
      <c r="AJ221" s="111" t="s">
        <v>530</v>
      </c>
      <c r="AK221" s="4" t="s">
        <v>231</v>
      </c>
      <c r="AL221" s="4" t="s">
        <v>407</v>
      </c>
      <c r="AN221" s="4" t="s">
        <v>524</v>
      </c>
      <c r="AP221" s="9" t="s">
        <v>42</v>
      </c>
      <c r="AQ221" s="4" t="s">
        <v>324</v>
      </c>
      <c r="AU221" s="43">
        <f>VLOOKUP(J221,[1]zmm081!$A$1:$D$1801,3,FALSE)</f>
        <v>5101011000</v>
      </c>
      <c r="AV221" s="43" t="str">
        <f>VLOOKUP(J221,[1]zmm081!$A$1:$D$1801,4,FALSE)</f>
        <v>费用-办公费</v>
      </c>
      <c r="AZ221" s="101">
        <f t="shared" si="15"/>
        <v>0</v>
      </c>
    </row>
    <row r="222" spans="1:52" ht="13.05" customHeight="1" x14ac:dyDescent="0.3">
      <c r="A222" s="16" t="s">
        <v>13</v>
      </c>
      <c r="B222" s="42" t="s">
        <v>15</v>
      </c>
      <c r="C222" s="4" t="s">
        <v>519</v>
      </c>
      <c r="D222" s="86" t="s">
        <v>113</v>
      </c>
      <c r="E222" s="4" t="s">
        <v>193</v>
      </c>
      <c r="F222" s="86">
        <f>VLOOKUP(E222,[1]产品服务编号编码规则!$K:$O,4,0)</f>
        <v>10</v>
      </c>
      <c r="G222" s="4" t="s">
        <v>194</v>
      </c>
      <c r="H222" s="98">
        <f>VLOOKUP(G222,[1]产品服务编号编码规则!M:O,3,0)</f>
        <v>1</v>
      </c>
      <c r="I222" s="86" t="s">
        <v>32</v>
      </c>
      <c r="J222" s="42" t="str">
        <f t="shared" si="14"/>
        <v>DDC10101</v>
      </c>
      <c r="K222" s="46" t="s">
        <v>1216</v>
      </c>
      <c r="L222" s="92" t="s">
        <v>40</v>
      </c>
      <c r="M222" s="11">
        <v>1</v>
      </c>
      <c r="N222" s="9" t="s">
        <v>1217</v>
      </c>
      <c r="O222" s="16" t="str">
        <f t="shared" si="13"/>
        <v>C</v>
      </c>
      <c r="P222" s="4" t="s">
        <v>633</v>
      </c>
      <c r="Q222" s="9">
        <f>VLOOKUP($P222,[1]税率!$H:$K,3,0)</f>
        <v>0.06</v>
      </c>
      <c r="R222" s="4" t="str">
        <f>VLOOKUP($P222,[1]税率!$H:$K,4,0)</f>
        <v>其他</v>
      </c>
      <c r="S222" s="4" t="s">
        <v>370</v>
      </c>
      <c r="T222" s="5">
        <f>VLOOKUP(S222,[1]税率!A:B,2,0)</f>
        <v>0</v>
      </c>
      <c r="U222" s="4" t="str">
        <f>VLOOKUP(S222,[1]税率!A:C,3,0)</f>
        <v>FW</v>
      </c>
      <c r="V222" s="16" t="s">
        <v>873</v>
      </c>
      <c r="W222" s="4" t="s">
        <v>874</v>
      </c>
      <c r="X222" s="4" t="s">
        <v>54</v>
      </c>
      <c r="Y222" s="4" t="s">
        <v>54</v>
      </c>
      <c r="Z222" s="4" t="s">
        <v>54</v>
      </c>
      <c r="AA222" s="4" t="s">
        <v>54</v>
      </c>
      <c r="AB222" s="9"/>
      <c r="AC222" s="9"/>
      <c r="AD222" s="4" t="s">
        <v>1218</v>
      </c>
      <c r="AF222" s="86"/>
      <c r="AI222" s="5"/>
      <c r="AJ222" s="111" t="s">
        <v>530</v>
      </c>
      <c r="AK222" s="4" t="s">
        <v>231</v>
      </c>
      <c r="AL222" s="4" t="s">
        <v>407</v>
      </c>
      <c r="AN222" s="4" t="s">
        <v>524</v>
      </c>
      <c r="AP222" s="9" t="s">
        <v>42</v>
      </c>
      <c r="AQ222" s="4" t="s">
        <v>531</v>
      </c>
      <c r="AU222" s="43">
        <f>VLOOKUP(J222,[1]zmm081!$A$1:$D$1801,3,FALSE)</f>
        <v>5101063000</v>
      </c>
      <c r="AV222" s="43" t="str">
        <f>VLOOKUP(J222,[1]zmm081!$A$1:$D$1801,4,FALSE)</f>
        <v>费用-检测费</v>
      </c>
      <c r="AZ222" s="101">
        <f t="shared" si="15"/>
        <v>0</v>
      </c>
    </row>
    <row r="223" spans="1:52" ht="13.05" customHeight="1" x14ac:dyDescent="0.3">
      <c r="A223" s="16" t="s">
        <v>13</v>
      </c>
      <c r="B223" s="42" t="s">
        <v>15</v>
      </c>
      <c r="C223" s="4" t="s">
        <v>519</v>
      </c>
      <c r="D223" s="86" t="s">
        <v>113</v>
      </c>
      <c r="E223" s="4" t="s">
        <v>193</v>
      </c>
      <c r="F223" s="86">
        <f>VLOOKUP(E223,[1]产品服务编号编码规则!$K:$O,4,0)</f>
        <v>10</v>
      </c>
      <c r="G223" s="4" t="s">
        <v>194</v>
      </c>
      <c r="H223" s="98">
        <f>VLOOKUP(G223,[1]产品服务编号编码规则!M:O,3,0)</f>
        <v>1</v>
      </c>
      <c r="I223" s="86" t="s">
        <v>125</v>
      </c>
      <c r="J223" s="42" t="str">
        <f t="shared" si="14"/>
        <v>DDC10102</v>
      </c>
      <c r="K223" s="46" t="s">
        <v>1220</v>
      </c>
      <c r="L223" s="92" t="s">
        <v>40</v>
      </c>
      <c r="M223" s="11">
        <v>1</v>
      </c>
      <c r="N223" s="9" t="s">
        <v>1221</v>
      </c>
      <c r="O223" s="16" t="str">
        <f t="shared" si="13"/>
        <v>C</v>
      </c>
      <c r="P223" s="4" t="s">
        <v>633</v>
      </c>
      <c r="Q223" s="9">
        <f>VLOOKUP($P223,[1]税率!$H:$K,3,0)</f>
        <v>0.06</v>
      </c>
      <c r="R223" s="4" t="str">
        <f>VLOOKUP($P223,[1]税率!$H:$K,4,0)</f>
        <v>其他</v>
      </c>
      <c r="S223" s="4" t="s">
        <v>370</v>
      </c>
      <c r="T223" s="5">
        <f>VLOOKUP(S223,[1]税率!A:B,2,0)</f>
        <v>0</v>
      </c>
      <c r="U223" s="4" t="str">
        <f>VLOOKUP(S223,[1]税率!A:C,3,0)</f>
        <v>FW</v>
      </c>
      <c r="V223" s="16" t="s">
        <v>873</v>
      </c>
      <c r="W223" s="4" t="s">
        <v>874</v>
      </c>
      <c r="X223" s="4" t="s">
        <v>54</v>
      </c>
      <c r="Y223" s="4" t="s">
        <v>54</v>
      </c>
      <c r="Z223" s="4" t="s">
        <v>54</v>
      </c>
      <c r="AA223" s="4" t="s">
        <v>54</v>
      </c>
      <c r="AB223" s="9"/>
      <c r="AC223" s="9"/>
      <c r="AD223" s="4" t="s">
        <v>1218</v>
      </c>
      <c r="AF223" s="86"/>
      <c r="AI223" s="5"/>
      <c r="AJ223" s="111" t="s">
        <v>530</v>
      </c>
      <c r="AK223" s="4" t="s">
        <v>231</v>
      </c>
      <c r="AL223" s="4" t="s">
        <v>407</v>
      </c>
      <c r="AN223" s="4" t="s">
        <v>524</v>
      </c>
      <c r="AP223" s="9" t="s">
        <v>42</v>
      </c>
      <c r="AQ223" s="4" t="s">
        <v>531</v>
      </c>
      <c r="AU223" s="43">
        <f>VLOOKUP(J223,[1]zmm081!$A$1:$D$1801,3,FALSE)</f>
        <v>5101063000</v>
      </c>
      <c r="AV223" s="43" t="str">
        <f>VLOOKUP(J223,[1]zmm081!$A$1:$D$1801,4,FALSE)</f>
        <v>费用-检测费</v>
      </c>
      <c r="AZ223" s="101">
        <f t="shared" si="15"/>
        <v>0</v>
      </c>
    </row>
    <row r="224" spans="1:52" ht="13.05" customHeight="1" x14ac:dyDescent="0.3">
      <c r="A224" s="16" t="s">
        <v>13</v>
      </c>
      <c r="B224" s="42" t="s">
        <v>15</v>
      </c>
      <c r="C224" s="4" t="s">
        <v>519</v>
      </c>
      <c r="D224" s="86" t="s">
        <v>113</v>
      </c>
      <c r="E224" s="4" t="s">
        <v>193</v>
      </c>
      <c r="F224" s="86">
        <f>VLOOKUP(E224,[1]产品服务编号编码规则!$K:$O,4,0)</f>
        <v>10</v>
      </c>
      <c r="G224" s="4" t="s">
        <v>194</v>
      </c>
      <c r="H224" s="98">
        <f>VLOOKUP(G224,[1]产品服务编号编码规则!M:O,3,0)</f>
        <v>1</v>
      </c>
      <c r="I224" s="86" t="s">
        <v>152</v>
      </c>
      <c r="J224" s="42" t="str">
        <f t="shared" si="14"/>
        <v>DDC10103</v>
      </c>
      <c r="K224" s="4" t="s">
        <v>1223</v>
      </c>
      <c r="L224" s="92" t="s">
        <v>40</v>
      </c>
      <c r="M224" s="11">
        <v>1</v>
      </c>
      <c r="N224" s="9" t="s">
        <v>1224</v>
      </c>
      <c r="O224" s="16" t="str">
        <f t="shared" si="13"/>
        <v>C</v>
      </c>
      <c r="P224" s="4" t="s">
        <v>633</v>
      </c>
      <c r="Q224" s="9">
        <f>VLOOKUP($P224,[1]税率!$H:$K,3,0)</f>
        <v>0.06</v>
      </c>
      <c r="R224" s="4" t="str">
        <f>VLOOKUP($P224,[1]税率!$H:$K,4,0)</f>
        <v>其他</v>
      </c>
      <c r="S224" s="4" t="s">
        <v>370</v>
      </c>
      <c r="T224" s="5">
        <f>VLOOKUP(S224,[1]税率!A:B,2,0)</f>
        <v>0</v>
      </c>
      <c r="U224" s="4" t="str">
        <f>VLOOKUP(S224,[1]税率!A:C,3,0)</f>
        <v>FW</v>
      </c>
      <c r="V224" s="16" t="s">
        <v>873</v>
      </c>
      <c r="W224" s="4" t="s">
        <v>874</v>
      </c>
      <c r="X224" s="4" t="s">
        <v>54</v>
      </c>
      <c r="Y224" s="4" t="s">
        <v>54</v>
      </c>
      <c r="Z224" s="4" t="s">
        <v>54</v>
      </c>
      <c r="AA224" s="4" t="s">
        <v>54</v>
      </c>
      <c r="AB224" s="9"/>
      <c r="AC224" s="9"/>
      <c r="AD224" s="4" t="s">
        <v>1218</v>
      </c>
      <c r="AF224" s="86"/>
      <c r="AI224" s="5"/>
      <c r="AJ224" s="111" t="s">
        <v>530</v>
      </c>
      <c r="AK224" s="4" t="s">
        <v>231</v>
      </c>
      <c r="AL224" s="4" t="s">
        <v>407</v>
      </c>
      <c r="AN224" s="4" t="s">
        <v>524</v>
      </c>
      <c r="AP224" s="9" t="s">
        <v>42</v>
      </c>
      <c r="AQ224" s="4" t="s">
        <v>531</v>
      </c>
      <c r="AU224" s="43">
        <f>VLOOKUP(J224,[1]zmm081!$A$1:$D$1801,3,FALSE)</f>
        <v>5101063000</v>
      </c>
      <c r="AV224" s="43" t="str">
        <f>VLOOKUP(J224,[1]zmm081!$A$1:$D$1801,4,FALSE)</f>
        <v>费用-检测费</v>
      </c>
      <c r="AZ224" s="101">
        <f t="shared" si="15"/>
        <v>0</v>
      </c>
    </row>
    <row r="225" spans="1:52" ht="13.05" customHeight="1" x14ac:dyDescent="0.3">
      <c r="A225" s="16" t="s">
        <v>13</v>
      </c>
      <c r="B225" s="42" t="s">
        <v>15</v>
      </c>
      <c r="C225" s="4" t="s">
        <v>519</v>
      </c>
      <c r="D225" s="86" t="s">
        <v>113</v>
      </c>
      <c r="E225" s="4" t="s">
        <v>193</v>
      </c>
      <c r="F225" s="86">
        <f>VLOOKUP(E225,[1]产品服务编号编码规则!$K:$O,4,0)</f>
        <v>10</v>
      </c>
      <c r="G225" s="4" t="s">
        <v>194</v>
      </c>
      <c r="H225" s="98">
        <f>VLOOKUP(G225,[1]产品服务编号编码规则!M:O,3,0)</f>
        <v>1</v>
      </c>
      <c r="I225" s="86" t="s">
        <v>161</v>
      </c>
      <c r="J225" s="42" t="str">
        <f t="shared" si="14"/>
        <v>DDC10104</v>
      </c>
      <c r="K225" s="4" t="s">
        <v>1226</v>
      </c>
      <c r="L225" s="92" t="s">
        <v>40</v>
      </c>
      <c r="M225" s="11">
        <v>1</v>
      </c>
      <c r="N225" s="9" t="s">
        <v>1227</v>
      </c>
      <c r="O225" s="16" t="str">
        <f t="shared" si="13"/>
        <v>C</v>
      </c>
      <c r="P225" s="4" t="s">
        <v>633</v>
      </c>
      <c r="Q225" s="9">
        <f>VLOOKUP($P225,[1]税率!$H:$K,3,0)</f>
        <v>0.06</v>
      </c>
      <c r="R225" s="4" t="str">
        <f>VLOOKUP($P225,[1]税率!$H:$K,4,0)</f>
        <v>其他</v>
      </c>
      <c r="S225" s="4" t="s">
        <v>370</v>
      </c>
      <c r="T225" s="5">
        <f>VLOOKUP(S225,[1]税率!A:B,2,0)</f>
        <v>0</v>
      </c>
      <c r="U225" s="4" t="str">
        <f>VLOOKUP(S225,[1]税率!A:C,3,0)</f>
        <v>FW</v>
      </c>
      <c r="V225" s="16" t="s">
        <v>873</v>
      </c>
      <c r="W225" s="4" t="s">
        <v>874</v>
      </c>
      <c r="X225" s="4" t="s">
        <v>54</v>
      </c>
      <c r="Y225" s="4" t="s">
        <v>54</v>
      </c>
      <c r="Z225" s="4" t="s">
        <v>54</v>
      </c>
      <c r="AA225" s="4" t="s">
        <v>54</v>
      </c>
      <c r="AB225" s="9"/>
      <c r="AC225" s="9"/>
      <c r="AD225" s="4" t="s">
        <v>1228</v>
      </c>
      <c r="AF225" s="86"/>
      <c r="AI225" s="5"/>
      <c r="AJ225" s="111" t="s">
        <v>530</v>
      </c>
      <c r="AK225" s="4" t="s">
        <v>231</v>
      </c>
      <c r="AL225" s="4" t="s">
        <v>407</v>
      </c>
      <c r="AN225" s="4" t="s">
        <v>524</v>
      </c>
      <c r="AP225" s="9" t="s">
        <v>42</v>
      </c>
      <c r="AQ225" s="4" t="s">
        <v>531</v>
      </c>
      <c r="AU225" s="43">
        <f>VLOOKUP(J225,[1]zmm081!$A$1:$D$1801,3,FALSE)</f>
        <v>5101063000</v>
      </c>
      <c r="AV225" s="43" t="str">
        <f>VLOOKUP(J225,[1]zmm081!$A$1:$D$1801,4,FALSE)</f>
        <v>费用-检测费</v>
      </c>
      <c r="AZ225" s="101">
        <f t="shared" si="15"/>
        <v>0</v>
      </c>
    </row>
    <row r="226" spans="1:52" ht="13.05" customHeight="1" x14ac:dyDescent="0.3">
      <c r="A226" s="16" t="s">
        <v>13</v>
      </c>
      <c r="B226" s="42" t="s">
        <v>15</v>
      </c>
      <c r="C226" s="4" t="s">
        <v>519</v>
      </c>
      <c r="D226" s="86" t="s">
        <v>113</v>
      </c>
      <c r="E226" s="4" t="s">
        <v>193</v>
      </c>
      <c r="F226" s="86">
        <f>VLOOKUP(E226,[1]产品服务编号编码规则!$K:$O,4,0)</f>
        <v>10</v>
      </c>
      <c r="G226" s="4" t="s">
        <v>196</v>
      </c>
      <c r="H226" s="98">
        <f>VLOOKUP(G226,[1]产品服务编号编码规则!M:O,3,0)</f>
        <v>3</v>
      </c>
      <c r="I226" s="86" t="s">
        <v>32</v>
      </c>
      <c r="J226" s="42" t="str">
        <f t="shared" si="14"/>
        <v>DDC10301</v>
      </c>
      <c r="K226" s="4" t="s">
        <v>1230</v>
      </c>
      <c r="L226" s="92" t="s">
        <v>40</v>
      </c>
      <c r="M226" s="11">
        <v>1</v>
      </c>
      <c r="N226" s="9" t="s">
        <v>1231</v>
      </c>
      <c r="O226" s="16" t="str">
        <f t="shared" si="13"/>
        <v>C</v>
      </c>
      <c r="P226" s="4" t="s">
        <v>633</v>
      </c>
      <c r="Q226" s="9">
        <f>VLOOKUP($P226,[1]税率!$H:$K,3,0)</f>
        <v>0.06</v>
      </c>
      <c r="R226" s="4" t="str">
        <f>VLOOKUP($P226,[1]税率!$H:$K,4,0)</f>
        <v>其他</v>
      </c>
      <c r="S226" s="4" t="s">
        <v>370</v>
      </c>
      <c r="T226" s="5">
        <f>VLOOKUP(S226,[1]税率!A:B,2,0)</f>
        <v>0</v>
      </c>
      <c r="U226" s="4" t="str">
        <f>VLOOKUP(S226,[1]税率!A:C,3,0)</f>
        <v>FW</v>
      </c>
      <c r="V226" s="4" t="s">
        <v>1021</v>
      </c>
      <c r="W226" s="4" t="s">
        <v>1022</v>
      </c>
      <c r="X226" s="4" t="s">
        <v>54</v>
      </c>
      <c r="Y226" s="4" t="s">
        <v>54</v>
      </c>
      <c r="Z226" s="4" t="s">
        <v>54</v>
      </c>
      <c r="AA226" s="4" t="s">
        <v>54</v>
      </c>
      <c r="AD226" s="4" t="s">
        <v>1228</v>
      </c>
      <c r="AF226" s="4"/>
      <c r="AJ226" s="111" t="s">
        <v>530</v>
      </c>
      <c r="AK226" s="4" t="s">
        <v>231</v>
      </c>
      <c r="AL226" s="4" t="s">
        <v>407</v>
      </c>
      <c r="AN226" s="4" t="s">
        <v>524</v>
      </c>
      <c r="AP226" s="4" t="s">
        <v>42</v>
      </c>
      <c r="AQ226" s="4" t="s">
        <v>531</v>
      </c>
      <c r="AU226" s="43">
        <f>VLOOKUP(J226,[1]zmm081!$A$1:$D$1801,3,FALSE)</f>
        <v>5101030000</v>
      </c>
      <c r="AV226" s="43" t="str">
        <f>VLOOKUP(J226,[1]zmm081!$A$1:$D$1801,4,FALSE)</f>
        <v>费用-咨询费</v>
      </c>
      <c r="AZ226" s="43">
        <f t="shared" si="15"/>
        <v>0</v>
      </c>
    </row>
    <row r="227" spans="1:52" ht="13.05" customHeight="1" x14ac:dyDescent="0.3">
      <c r="A227" s="16" t="s">
        <v>13</v>
      </c>
      <c r="B227" s="42" t="s">
        <v>15</v>
      </c>
      <c r="C227" s="4" t="s">
        <v>519</v>
      </c>
      <c r="D227" s="86" t="s">
        <v>113</v>
      </c>
      <c r="E227" s="4" t="s">
        <v>193</v>
      </c>
      <c r="F227" s="86">
        <f>VLOOKUP(E227,[1]产品服务编号编码规则!$K:$O,4,0)</f>
        <v>10</v>
      </c>
      <c r="G227" s="4" t="s">
        <v>196</v>
      </c>
      <c r="H227" s="98">
        <f>VLOOKUP(G227,[1]产品服务编号编码规则!M:O,3,0)</f>
        <v>3</v>
      </c>
      <c r="I227" s="86" t="s">
        <v>125</v>
      </c>
      <c r="J227" s="42" t="str">
        <f t="shared" si="14"/>
        <v>DDC10302</v>
      </c>
      <c r="K227" s="4" t="s">
        <v>1233</v>
      </c>
      <c r="L227" s="92" t="s">
        <v>40</v>
      </c>
      <c r="M227" s="11">
        <v>1</v>
      </c>
      <c r="N227" s="9" t="s">
        <v>1234</v>
      </c>
      <c r="O227" s="16" t="str">
        <f t="shared" si="13"/>
        <v>C</v>
      </c>
      <c r="P227" s="4" t="s">
        <v>633</v>
      </c>
      <c r="Q227" s="9">
        <f>VLOOKUP($P227,[1]税率!$H:$K,3,0)</f>
        <v>0.06</v>
      </c>
      <c r="R227" s="4" t="str">
        <f>VLOOKUP($P227,[1]税率!$H:$K,4,0)</f>
        <v>其他</v>
      </c>
      <c r="S227" s="4" t="s">
        <v>370</v>
      </c>
      <c r="T227" s="5">
        <f>VLOOKUP(S227,[1]税率!A:B,2,0)</f>
        <v>0</v>
      </c>
      <c r="U227" s="4" t="str">
        <f>VLOOKUP(S227,[1]税率!A:C,3,0)</f>
        <v>FW</v>
      </c>
      <c r="V227" s="16" t="s">
        <v>1021</v>
      </c>
      <c r="W227" s="4" t="s">
        <v>1022</v>
      </c>
      <c r="X227" s="4" t="s">
        <v>54</v>
      </c>
      <c r="Y227" s="4" t="s">
        <v>54</v>
      </c>
      <c r="Z227" s="4" t="s">
        <v>54</v>
      </c>
      <c r="AA227" s="4" t="s">
        <v>54</v>
      </c>
      <c r="AB227" s="9"/>
      <c r="AC227" s="9"/>
      <c r="AD227" s="4" t="s">
        <v>1228</v>
      </c>
      <c r="AF227" s="86"/>
      <c r="AI227" s="5"/>
      <c r="AJ227" s="111" t="s">
        <v>530</v>
      </c>
      <c r="AK227" s="4" t="s">
        <v>231</v>
      </c>
      <c r="AL227" s="4" t="s">
        <v>407</v>
      </c>
      <c r="AN227" s="4" t="s">
        <v>524</v>
      </c>
      <c r="AP227" s="9" t="s">
        <v>42</v>
      </c>
      <c r="AQ227" s="4" t="s">
        <v>531</v>
      </c>
      <c r="AU227" s="43">
        <f>VLOOKUP(J227,[1]zmm081!$A$1:$D$1801,3,FALSE)</f>
        <v>5101030000</v>
      </c>
      <c r="AV227" s="43" t="str">
        <f>VLOOKUP(J227,[1]zmm081!$A$1:$D$1801,4,FALSE)</f>
        <v>费用-咨询费</v>
      </c>
      <c r="AZ227" s="101">
        <f t="shared" si="15"/>
        <v>0</v>
      </c>
    </row>
    <row r="228" spans="1:52" ht="13.05" customHeight="1" x14ac:dyDescent="0.3">
      <c r="A228" s="16" t="s">
        <v>13</v>
      </c>
      <c r="B228" s="42" t="s">
        <v>15</v>
      </c>
      <c r="C228" s="4" t="s">
        <v>519</v>
      </c>
      <c r="D228" s="86" t="s">
        <v>113</v>
      </c>
      <c r="E228" s="4" t="s">
        <v>193</v>
      </c>
      <c r="F228" s="86">
        <f>VLOOKUP(E228,[1]产品服务编号编码规则!$K:$O,4,0)</f>
        <v>10</v>
      </c>
      <c r="G228" s="4" t="s">
        <v>196</v>
      </c>
      <c r="H228" s="98">
        <f>VLOOKUP(G228,[1]产品服务编号编码规则!M:O,3,0)</f>
        <v>3</v>
      </c>
      <c r="I228" s="86" t="s">
        <v>152</v>
      </c>
      <c r="J228" s="42" t="str">
        <f t="shared" si="14"/>
        <v>DDC10303</v>
      </c>
      <c r="K228" s="4" t="s">
        <v>1236</v>
      </c>
      <c r="L228" s="92" t="s">
        <v>40</v>
      </c>
      <c r="M228" s="11">
        <v>1</v>
      </c>
      <c r="N228" s="9" t="s">
        <v>1237</v>
      </c>
      <c r="O228" s="16" t="str">
        <f t="shared" si="13"/>
        <v>C</v>
      </c>
      <c r="P228" s="4" t="s">
        <v>633</v>
      </c>
      <c r="Q228" s="9">
        <f>VLOOKUP($P228,[1]税率!$H:$K,3,0)</f>
        <v>0.06</v>
      </c>
      <c r="R228" s="4" t="str">
        <f>VLOOKUP($P228,[1]税率!$H:$K,4,0)</f>
        <v>其他</v>
      </c>
      <c r="S228" s="4" t="s">
        <v>370</v>
      </c>
      <c r="T228" s="5">
        <f>VLOOKUP(S228,[1]税率!A:B,2,0)</f>
        <v>0</v>
      </c>
      <c r="U228" s="4" t="str">
        <f>VLOOKUP(S228,[1]税率!A:C,3,0)</f>
        <v>FW</v>
      </c>
      <c r="V228" s="16" t="s">
        <v>618</v>
      </c>
      <c r="W228" s="4" t="s">
        <v>619</v>
      </c>
      <c r="X228" s="4" t="s">
        <v>54</v>
      </c>
      <c r="Y228" s="4" t="s">
        <v>54</v>
      </c>
      <c r="Z228" s="4" t="s">
        <v>54</v>
      </c>
      <c r="AA228" s="4" t="s">
        <v>54</v>
      </c>
      <c r="AB228" s="9"/>
      <c r="AC228" s="9"/>
      <c r="AD228" s="4" t="s">
        <v>1228</v>
      </c>
      <c r="AF228" s="86"/>
      <c r="AI228" s="5"/>
      <c r="AJ228" s="111" t="s">
        <v>530</v>
      </c>
      <c r="AK228" s="4" t="s">
        <v>231</v>
      </c>
      <c r="AL228" s="4" t="s">
        <v>407</v>
      </c>
      <c r="AN228" s="4" t="s">
        <v>524</v>
      </c>
      <c r="AP228" s="9" t="s">
        <v>42</v>
      </c>
      <c r="AQ228" s="4" t="s">
        <v>531</v>
      </c>
      <c r="AU228" s="43">
        <f>VLOOKUP(J228,[1]zmm081!$A$1:$D$1801,3,FALSE)</f>
        <v>5101039099</v>
      </c>
      <c r="AV228" s="43" t="str">
        <f>VLOOKUP(J228,[1]zmm081!$A$1:$D$1801,4,FALSE)</f>
        <v>费用-中介机构服务费-其他</v>
      </c>
      <c r="AZ228" s="101">
        <f t="shared" si="15"/>
        <v>0</v>
      </c>
    </row>
    <row r="229" spans="1:52" ht="13.05" customHeight="1" x14ac:dyDescent="0.3">
      <c r="A229" s="16" t="s">
        <v>13</v>
      </c>
      <c r="B229" s="42" t="s">
        <v>15</v>
      </c>
      <c r="C229" s="4" t="s">
        <v>519</v>
      </c>
      <c r="D229" s="86" t="s">
        <v>113</v>
      </c>
      <c r="E229" s="4" t="s">
        <v>204</v>
      </c>
      <c r="F229" s="86" t="str">
        <f>VLOOKUP(E229,[1]产品服务编号编码规则!$K:$O,4,0)</f>
        <v>12</v>
      </c>
      <c r="G229" s="4" t="s">
        <v>206</v>
      </c>
      <c r="H229" s="98">
        <f>VLOOKUP(G229,[1]产品服务编号编码规则!M:O,3,0)</f>
        <v>2</v>
      </c>
      <c r="I229" s="86" t="s">
        <v>32</v>
      </c>
      <c r="J229" s="42" t="str">
        <f t="shared" si="14"/>
        <v>DDC12201</v>
      </c>
      <c r="K229" s="16" t="s">
        <v>1239</v>
      </c>
      <c r="L229" s="92" t="s">
        <v>40</v>
      </c>
      <c r="M229" s="11">
        <v>1</v>
      </c>
      <c r="N229" s="9" t="s">
        <v>1240</v>
      </c>
      <c r="O229" s="16" t="str">
        <f t="shared" si="13"/>
        <v>C</v>
      </c>
      <c r="P229" s="4" t="s">
        <v>1148</v>
      </c>
      <c r="Q229" s="9">
        <f>VLOOKUP($P229,[1]税率!$H:$K,3,0)</f>
        <v>0.06</v>
      </c>
      <c r="R229" s="4" t="str">
        <f>VLOOKUP($P229,[1]税率!$H:$K,4,0)</f>
        <v>生活服务</v>
      </c>
      <c r="S229" s="4" t="s">
        <v>370</v>
      </c>
      <c r="T229" s="5">
        <f>VLOOKUP(S229,[1]税率!A:B,2,0)</f>
        <v>0</v>
      </c>
      <c r="U229" s="4" t="str">
        <f>VLOOKUP(S229,[1]税率!A:C,3,0)</f>
        <v>FW</v>
      </c>
      <c r="V229" s="16" t="s">
        <v>1008</v>
      </c>
      <c r="W229" s="4" t="s">
        <v>1009</v>
      </c>
      <c r="X229" s="4" t="s">
        <v>54</v>
      </c>
      <c r="Y229" s="4" t="s">
        <v>54</v>
      </c>
      <c r="Z229" s="4" t="s">
        <v>54</v>
      </c>
      <c r="AA229" s="4" t="s">
        <v>54</v>
      </c>
      <c r="AB229" s="9"/>
      <c r="AC229" s="9"/>
      <c r="AD229" s="4" t="s">
        <v>523</v>
      </c>
      <c r="AF229" s="86"/>
      <c r="AI229" s="5"/>
      <c r="AJ229" s="111" t="s">
        <v>530</v>
      </c>
      <c r="AK229" s="4" t="s">
        <v>231</v>
      </c>
      <c r="AL229" s="4" t="s">
        <v>407</v>
      </c>
      <c r="AN229" s="4" t="s">
        <v>524</v>
      </c>
      <c r="AP229" s="9" t="s">
        <v>42</v>
      </c>
      <c r="AQ229" s="4" t="s">
        <v>531</v>
      </c>
      <c r="AU229" s="43">
        <f>VLOOKUP(J229,[1]zmm081!$A$1:$D$1801,3,FALSE)</f>
        <v>2211060200</v>
      </c>
      <c r="AV229" s="43" t="str">
        <f>VLOOKUP(J229,[1]zmm081!$A$1:$D$1801,4,FALSE)</f>
        <v>应付职工薪酬-职工教育经费-职工教育经费</v>
      </c>
      <c r="AZ229" s="101">
        <f t="shared" si="15"/>
        <v>0</v>
      </c>
    </row>
    <row r="230" spans="1:52" ht="13.05" customHeight="1" x14ac:dyDescent="0.3">
      <c r="A230" s="16" t="s">
        <v>13</v>
      </c>
      <c r="B230" s="42" t="s">
        <v>15</v>
      </c>
      <c r="C230" s="4" t="s">
        <v>533</v>
      </c>
      <c r="D230" s="86" t="s">
        <v>118</v>
      </c>
      <c r="E230" s="4" t="s">
        <v>193</v>
      </c>
      <c r="F230" s="86">
        <f>VLOOKUP(E230,[1]产品服务编号编码规则!$K:$O,4,0)</f>
        <v>10</v>
      </c>
      <c r="G230" s="4" t="s">
        <v>196</v>
      </c>
      <c r="H230" s="98">
        <f>VLOOKUP(G230,[1]产品服务编号编码规则!M:O,3,0)</f>
        <v>3</v>
      </c>
      <c r="I230" s="86" t="s">
        <v>32</v>
      </c>
      <c r="J230" s="42" t="str">
        <f t="shared" si="14"/>
        <v>DDD10301</v>
      </c>
      <c r="K230" s="4" t="s">
        <v>1242</v>
      </c>
      <c r="L230" s="92" t="s">
        <v>40</v>
      </c>
      <c r="M230" s="11">
        <v>1</v>
      </c>
      <c r="N230" s="9" t="s">
        <v>1243</v>
      </c>
      <c r="O230" s="16" t="str">
        <f t="shared" si="13"/>
        <v>D</v>
      </c>
      <c r="P230" s="4" t="s">
        <v>633</v>
      </c>
      <c r="Q230" s="9">
        <f>VLOOKUP($P230,[1]税率!$H:$K,3,0)</f>
        <v>0.06</v>
      </c>
      <c r="R230" s="4" t="str">
        <f>VLOOKUP($P230,[1]税率!$H:$K,4,0)</f>
        <v>其他</v>
      </c>
      <c r="S230" s="4" t="s">
        <v>370</v>
      </c>
      <c r="T230" s="5">
        <f>VLOOKUP(S230,[1]税率!A:B,2,0)</f>
        <v>0</v>
      </c>
      <c r="U230" s="4" t="str">
        <f>VLOOKUP(S230,[1]税率!A:C,3,0)</f>
        <v>FW</v>
      </c>
      <c r="V230" s="16" t="s">
        <v>1021</v>
      </c>
      <c r="W230" s="4" t="s">
        <v>1022</v>
      </c>
      <c r="X230" s="4" t="s">
        <v>54</v>
      </c>
      <c r="Y230" s="4" t="s">
        <v>54</v>
      </c>
      <c r="Z230" s="4" t="s">
        <v>54</v>
      </c>
      <c r="AA230" s="4" t="s">
        <v>54</v>
      </c>
      <c r="AB230" s="9"/>
      <c r="AC230" s="9"/>
      <c r="AD230" s="4" t="s">
        <v>1242</v>
      </c>
      <c r="AF230" s="86"/>
      <c r="AI230" s="5"/>
      <c r="AJ230" s="111" t="s">
        <v>530</v>
      </c>
      <c r="AK230" s="4" t="s">
        <v>231</v>
      </c>
      <c r="AL230" s="4" t="s">
        <v>407</v>
      </c>
      <c r="AN230" s="4" t="s">
        <v>538</v>
      </c>
      <c r="AP230" s="9" t="s">
        <v>42</v>
      </c>
      <c r="AQ230" s="4" t="s">
        <v>531</v>
      </c>
      <c r="AU230" s="43">
        <f>VLOOKUP(J230,[1]zmm081!$A$1:$D$1801,3,FALSE)</f>
        <v>5101030000</v>
      </c>
      <c r="AV230" s="43" t="str">
        <f>VLOOKUP(J230,[1]zmm081!$A$1:$D$1801,4,FALSE)</f>
        <v>费用-咨询费</v>
      </c>
      <c r="AZ230" s="101">
        <f t="shared" si="15"/>
        <v>0</v>
      </c>
    </row>
    <row r="231" spans="1:52" ht="13.05" customHeight="1" x14ac:dyDescent="0.3">
      <c r="A231" s="16" t="s">
        <v>13</v>
      </c>
      <c r="B231" s="42" t="s">
        <v>15</v>
      </c>
      <c r="C231" s="4" t="s">
        <v>533</v>
      </c>
      <c r="D231" s="86" t="s">
        <v>118</v>
      </c>
      <c r="E231" s="4" t="s">
        <v>204</v>
      </c>
      <c r="F231" s="86" t="str">
        <f>VLOOKUP(E231,[1]产品服务编号编码规则!$K:$O,4,0)</f>
        <v>12</v>
      </c>
      <c r="G231" s="4" t="s">
        <v>206</v>
      </c>
      <c r="H231" s="98">
        <f>VLOOKUP(G231,[1]产品服务编号编码规则!M:O,3,0)</f>
        <v>2</v>
      </c>
      <c r="I231" s="86" t="s">
        <v>32</v>
      </c>
      <c r="J231" s="42" t="str">
        <f t="shared" si="14"/>
        <v>DDD12201</v>
      </c>
      <c r="K231" s="16" t="s">
        <v>1245</v>
      </c>
      <c r="L231" s="92" t="s">
        <v>40</v>
      </c>
      <c r="M231" s="11">
        <v>1</v>
      </c>
      <c r="N231" s="9" t="s">
        <v>1246</v>
      </c>
      <c r="O231" s="16" t="str">
        <f t="shared" si="13"/>
        <v>D</v>
      </c>
      <c r="P231" s="4" t="s">
        <v>1148</v>
      </c>
      <c r="Q231" s="9">
        <f>VLOOKUP($P231,[1]税率!$H:$K,3,0)</f>
        <v>0.06</v>
      </c>
      <c r="R231" s="4" t="str">
        <f>VLOOKUP($P231,[1]税率!$H:$K,4,0)</f>
        <v>生活服务</v>
      </c>
      <c r="S231" s="4" t="s">
        <v>370</v>
      </c>
      <c r="T231" s="5">
        <f>VLOOKUP(S231,[1]税率!A:B,2,0)</f>
        <v>0</v>
      </c>
      <c r="U231" s="4" t="str">
        <f>VLOOKUP(S231,[1]税率!A:C,3,0)</f>
        <v>FW</v>
      </c>
      <c r="V231" s="16" t="s">
        <v>1008</v>
      </c>
      <c r="W231" s="4" t="s">
        <v>1009</v>
      </c>
      <c r="X231" s="4" t="s">
        <v>54</v>
      </c>
      <c r="Y231" s="4" t="s">
        <v>54</v>
      </c>
      <c r="Z231" s="4" t="s">
        <v>54</v>
      </c>
      <c r="AA231" s="4" t="s">
        <v>54</v>
      </c>
      <c r="AB231" s="9"/>
      <c r="AC231" s="9"/>
      <c r="AD231" s="4" t="s">
        <v>537</v>
      </c>
      <c r="AF231" s="86"/>
      <c r="AI231" s="5"/>
      <c r="AJ231" s="111" t="s">
        <v>530</v>
      </c>
      <c r="AK231" s="4" t="s">
        <v>231</v>
      </c>
      <c r="AL231" s="4" t="s">
        <v>407</v>
      </c>
      <c r="AN231" s="4" t="s">
        <v>538</v>
      </c>
      <c r="AP231" s="9" t="s">
        <v>42</v>
      </c>
      <c r="AQ231" s="4" t="s">
        <v>531</v>
      </c>
      <c r="AU231" s="43">
        <f>VLOOKUP(J231,[1]zmm081!$A$1:$D$1801,3,FALSE)</f>
        <v>2211060200</v>
      </c>
      <c r="AV231" s="43" t="str">
        <f>VLOOKUP(J231,[1]zmm081!$A$1:$D$1801,4,FALSE)</f>
        <v>应付职工薪酬-职工教育经费-职工教育经费</v>
      </c>
      <c r="AZ231" s="101">
        <f t="shared" si="15"/>
        <v>0</v>
      </c>
    </row>
    <row r="232" spans="1:52" ht="13.05" customHeight="1" x14ac:dyDescent="0.3">
      <c r="A232" s="4" t="s">
        <v>13</v>
      </c>
      <c r="B232" s="16" t="s">
        <v>15</v>
      </c>
      <c r="C232" s="4" t="s">
        <v>539</v>
      </c>
      <c r="D232" s="86" t="s">
        <v>123</v>
      </c>
      <c r="E232" s="16" t="s">
        <v>218</v>
      </c>
      <c r="F232" s="86" t="s">
        <v>216</v>
      </c>
      <c r="G232" s="16" t="s">
        <v>218</v>
      </c>
      <c r="H232" s="98">
        <f>VLOOKUP(G232,[1]产品服务编号编码规则!M:O,3,0)</f>
        <v>0</v>
      </c>
      <c r="I232" s="86" t="s">
        <v>32</v>
      </c>
      <c r="J232" s="42" t="str">
        <f t="shared" si="14"/>
        <v>DDE00001</v>
      </c>
      <c r="K232" s="4" t="s">
        <v>1248</v>
      </c>
      <c r="L232" s="11" t="s">
        <v>40</v>
      </c>
      <c r="M232" s="11">
        <v>1</v>
      </c>
      <c r="N232" s="4" t="s">
        <v>1249</v>
      </c>
      <c r="O232" s="16" t="str">
        <f t="shared" si="13"/>
        <v>E</v>
      </c>
      <c r="P232" s="4" t="s">
        <v>612</v>
      </c>
      <c r="Q232" s="9">
        <f>VLOOKUP($P232,[1]税率!$H:$K,3,0)</f>
        <v>0</v>
      </c>
      <c r="R232" s="4" t="str">
        <f>VLOOKUP($P232,[1]税率!$H:$K,4,0)</f>
        <v>进项税</v>
      </c>
      <c r="S232" s="16" t="s">
        <v>370</v>
      </c>
      <c r="T232" s="5">
        <f>VLOOKUP(S232,[1]税率!A:B,2,0)</f>
        <v>0</v>
      </c>
      <c r="U232" s="4" t="str">
        <f>VLOOKUP(S232,[1]税率!A:C,3,0)</f>
        <v>FW</v>
      </c>
      <c r="V232" s="16" t="s">
        <v>545</v>
      </c>
      <c r="W232" s="4" t="s">
        <v>546</v>
      </c>
      <c r="X232" s="4" t="s">
        <v>54</v>
      </c>
      <c r="Y232" s="4" t="s">
        <v>54</v>
      </c>
      <c r="Z232" s="4" t="s">
        <v>54</v>
      </c>
      <c r="AA232" s="4" t="s">
        <v>54</v>
      </c>
      <c r="AB232" s="9"/>
      <c r="AC232" s="9" t="s">
        <v>1250</v>
      </c>
      <c r="AD232" s="4" t="s">
        <v>1251</v>
      </c>
      <c r="AF232" s="86"/>
      <c r="AI232" s="5"/>
      <c r="AJ232" s="111" t="s">
        <v>530</v>
      </c>
      <c r="AK232" s="4" t="s">
        <v>231</v>
      </c>
      <c r="AL232" s="4" t="s">
        <v>407</v>
      </c>
      <c r="AN232" s="4" t="s">
        <v>538</v>
      </c>
      <c r="AP232" s="9" t="s">
        <v>42</v>
      </c>
      <c r="AQ232" s="4" t="s">
        <v>531</v>
      </c>
      <c r="AR232" s="4" t="s">
        <v>1252</v>
      </c>
      <c r="AS232" s="4" t="s">
        <v>1253</v>
      </c>
      <c r="AU232" s="43">
        <f>VLOOKUP(J232,[1]zmm081!$A$1:$D$1801,3,FALSE)</f>
        <v>5101060000</v>
      </c>
      <c r="AV232" s="43" t="str">
        <f>VLOOKUP(J232,[1]zmm081!$A$1:$D$1801,4,FALSE)</f>
        <v>费用-环保排污费</v>
      </c>
      <c r="AZ232" s="101">
        <f t="shared" si="15"/>
        <v>0</v>
      </c>
    </row>
    <row r="233" spans="1:52" ht="13.05" customHeight="1" x14ac:dyDescent="0.3">
      <c r="A233" s="16" t="s">
        <v>13</v>
      </c>
      <c r="B233" s="42" t="s">
        <v>15</v>
      </c>
      <c r="C233" s="42" t="s">
        <v>539</v>
      </c>
      <c r="D233" s="86" t="s">
        <v>123</v>
      </c>
      <c r="E233" s="4" t="s">
        <v>176</v>
      </c>
      <c r="F233" s="86" t="str">
        <f>VLOOKUP(E233,[1]产品服务编号编码规则!$K:$O,4,0)</f>
        <v>07</v>
      </c>
      <c r="G233" s="16" t="s">
        <v>180</v>
      </c>
      <c r="H233" s="98">
        <f>VLOOKUP(G233,[1]产品服务编号编码规则!M:O,3,0)</f>
        <v>4</v>
      </c>
      <c r="I233" s="86" t="s">
        <v>32</v>
      </c>
      <c r="J233" s="42" t="str">
        <f t="shared" si="14"/>
        <v>DDE07401</v>
      </c>
      <c r="K233" s="4" t="s">
        <v>1255</v>
      </c>
      <c r="L233" s="92" t="s">
        <v>40</v>
      </c>
      <c r="M233" s="11">
        <v>1</v>
      </c>
      <c r="N233" s="9" t="s">
        <v>1256</v>
      </c>
      <c r="O233" s="16" t="str">
        <f t="shared" si="13"/>
        <v>E</v>
      </c>
      <c r="P233" s="4" t="s">
        <v>633</v>
      </c>
      <c r="Q233" s="9">
        <f>VLOOKUP($P233,[1]税率!$H:$K,3,0)</f>
        <v>0.06</v>
      </c>
      <c r="R233" s="4" t="str">
        <f>VLOOKUP($P233,[1]税率!$H:$K,4,0)</f>
        <v>其他</v>
      </c>
      <c r="S233" s="4" t="s">
        <v>335</v>
      </c>
      <c r="T233" s="5">
        <f>VLOOKUP(S233,[1]税率!A:B,2,0)</f>
        <v>2.9999999999999997E-4</v>
      </c>
      <c r="U233" s="4" t="str">
        <f>VLOOKUP(S233,[1]税率!A:C,3,0)</f>
        <v>JS</v>
      </c>
      <c r="V233" s="16" t="s">
        <v>545</v>
      </c>
      <c r="W233" s="4" t="s">
        <v>546</v>
      </c>
      <c r="X233" s="4" t="s">
        <v>54</v>
      </c>
      <c r="Y233" s="4" t="s">
        <v>54</v>
      </c>
      <c r="Z233" s="4" t="s">
        <v>54</v>
      </c>
      <c r="AA233" s="4" t="s">
        <v>54</v>
      </c>
      <c r="AB233" s="9"/>
      <c r="AC233" s="9" t="s">
        <v>683</v>
      </c>
      <c r="AD233" s="4" t="s">
        <v>1257</v>
      </c>
      <c r="AF233" s="86" t="s">
        <v>73</v>
      </c>
      <c r="AG233" s="4" t="s">
        <v>1258</v>
      </c>
      <c r="AI233" s="5"/>
      <c r="AJ233" s="111" t="s">
        <v>530</v>
      </c>
      <c r="AK233" s="4" t="s">
        <v>231</v>
      </c>
      <c r="AL233" s="4" t="s">
        <v>407</v>
      </c>
      <c r="AN233" s="4" t="s">
        <v>538</v>
      </c>
      <c r="AP233" s="9" t="s">
        <v>42</v>
      </c>
      <c r="AQ233" s="4" t="s">
        <v>531</v>
      </c>
      <c r="AU233" s="43">
        <f>VLOOKUP(J233,[1]zmm081!$A$1:$D$1801,3,FALSE)</f>
        <v>5101060000</v>
      </c>
      <c r="AV233" s="43" t="str">
        <f>VLOOKUP(J233,[1]zmm081!$A$1:$D$1801,4,FALSE)</f>
        <v>费用-环保排污费</v>
      </c>
      <c r="AZ233" s="101">
        <f t="shared" si="15"/>
        <v>0</v>
      </c>
    </row>
    <row r="234" spans="1:52" ht="13.05" customHeight="1" x14ac:dyDescent="0.3">
      <c r="A234" s="16" t="s">
        <v>13</v>
      </c>
      <c r="B234" s="42" t="s">
        <v>15</v>
      </c>
      <c r="C234" s="42" t="s">
        <v>539</v>
      </c>
      <c r="D234" s="86" t="s">
        <v>123</v>
      </c>
      <c r="E234" s="4" t="s">
        <v>176</v>
      </c>
      <c r="F234" s="86" t="str">
        <f>VLOOKUP(E234,[1]产品服务编号编码规则!$K:$O,4,0)</f>
        <v>07</v>
      </c>
      <c r="G234" s="16" t="s">
        <v>180</v>
      </c>
      <c r="H234" s="98">
        <f>VLOOKUP(G234,[1]产品服务编号编码规则!M:O,3,0)</f>
        <v>4</v>
      </c>
      <c r="I234" s="86" t="s">
        <v>125</v>
      </c>
      <c r="J234" s="42" t="str">
        <f t="shared" si="14"/>
        <v>DDE07402</v>
      </c>
      <c r="K234" s="4" t="s">
        <v>1260</v>
      </c>
      <c r="L234" s="92" t="s">
        <v>40</v>
      </c>
      <c r="M234" s="11">
        <v>1</v>
      </c>
      <c r="N234" s="9" t="s">
        <v>1261</v>
      </c>
      <c r="O234" s="16" t="str">
        <f t="shared" si="13"/>
        <v>E</v>
      </c>
      <c r="P234" s="4" t="s">
        <v>633</v>
      </c>
      <c r="Q234" s="9">
        <f>VLOOKUP($P234,[1]税率!$H:$K,3,0)</f>
        <v>0.06</v>
      </c>
      <c r="R234" s="4" t="str">
        <f>VLOOKUP($P234,[1]税率!$H:$K,4,0)</f>
        <v>其他</v>
      </c>
      <c r="S234" s="4" t="s">
        <v>335</v>
      </c>
      <c r="T234" s="5">
        <f>VLOOKUP(S234,[1]税率!A:B,2,0)</f>
        <v>2.9999999999999997E-4</v>
      </c>
      <c r="U234" s="4" t="str">
        <f>VLOOKUP(S234,[1]税率!A:C,3,0)</f>
        <v>JS</v>
      </c>
      <c r="V234" s="16" t="s">
        <v>545</v>
      </c>
      <c r="W234" s="4" t="s">
        <v>546</v>
      </c>
      <c r="X234" s="4" t="s">
        <v>54</v>
      </c>
      <c r="Y234" s="4" t="s">
        <v>54</v>
      </c>
      <c r="Z234" s="4" t="s">
        <v>54</v>
      </c>
      <c r="AA234" s="4" t="s">
        <v>54</v>
      </c>
      <c r="AB234" s="9"/>
      <c r="AC234" s="9" t="s">
        <v>683</v>
      </c>
      <c r="AD234" s="4" t="s">
        <v>1257</v>
      </c>
      <c r="AF234" s="86"/>
      <c r="AG234" s="4" t="s">
        <v>1258</v>
      </c>
      <c r="AI234" s="5"/>
      <c r="AJ234" s="111" t="s">
        <v>530</v>
      </c>
      <c r="AK234" s="4" t="s">
        <v>231</v>
      </c>
      <c r="AL234" s="4" t="s">
        <v>407</v>
      </c>
      <c r="AN234" s="4" t="s">
        <v>538</v>
      </c>
      <c r="AP234" s="9" t="s">
        <v>42</v>
      </c>
      <c r="AQ234" s="4" t="s">
        <v>531</v>
      </c>
      <c r="AU234" s="43">
        <f>VLOOKUP(J234,[1]zmm081!$A$1:$D$1801,3,FALSE)</f>
        <v>5101060000</v>
      </c>
      <c r="AV234" s="43" t="str">
        <f>VLOOKUP(J234,[1]zmm081!$A$1:$D$1801,4,FALSE)</f>
        <v>费用-环保排污费</v>
      </c>
      <c r="AZ234" s="101">
        <f t="shared" si="15"/>
        <v>0</v>
      </c>
    </row>
    <row r="235" spans="1:52" ht="13.05" customHeight="1" x14ac:dyDescent="0.3">
      <c r="A235" s="16" t="s">
        <v>13</v>
      </c>
      <c r="B235" s="42" t="s">
        <v>15</v>
      </c>
      <c r="C235" s="42" t="s">
        <v>539</v>
      </c>
      <c r="D235" s="86" t="s">
        <v>123</v>
      </c>
      <c r="E235" s="4" t="s">
        <v>176</v>
      </c>
      <c r="F235" s="86" t="str">
        <f>VLOOKUP(E235,[1]产品服务编号编码规则!$K:$O,4,0)</f>
        <v>07</v>
      </c>
      <c r="G235" s="16" t="s">
        <v>180</v>
      </c>
      <c r="H235" s="98">
        <f>VLOOKUP(G235,[1]产品服务编号编码规则!M:O,3,0)</f>
        <v>4</v>
      </c>
      <c r="I235" s="86" t="s">
        <v>152</v>
      </c>
      <c r="J235" s="42" t="str">
        <f t="shared" si="14"/>
        <v>DDE07403</v>
      </c>
      <c r="K235" s="4" t="s">
        <v>1263</v>
      </c>
      <c r="L235" s="92" t="s">
        <v>40</v>
      </c>
      <c r="M235" s="11">
        <v>1</v>
      </c>
      <c r="N235" s="9" t="s">
        <v>1264</v>
      </c>
      <c r="O235" s="16" t="str">
        <f t="shared" si="13"/>
        <v>E</v>
      </c>
      <c r="P235" s="4" t="s">
        <v>633</v>
      </c>
      <c r="Q235" s="9">
        <f>VLOOKUP($P235,[1]税率!$H:$K,3,0)</f>
        <v>0.06</v>
      </c>
      <c r="R235" s="4" t="str">
        <f>VLOOKUP($P235,[1]税率!$H:$K,4,0)</f>
        <v>其他</v>
      </c>
      <c r="S235" s="4" t="s">
        <v>335</v>
      </c>
      <c r="T235" s="5">
        <f>VLOOKUP(S235,[1]税率!A:B,2,0)</f>
        <v>2.9999999999999997E-4</v>
      </c>
      <c r="U235" s="4" t="str">
        <f>VLOOKUP(S235,[1]税率!A:C,3,0)</f>
        <v>JS</v>
      </c>
      <c r="V235" s="16" t="s">
        <v>545</v>
      </c>
      <c r="W235" s="4" t="s">
        <v>546</v>
      </c>
      <c r="X235" s="4" t="s">
        <v>54</v>
      </c>
      <c r="Y235" s="4" t="s">
        <v>54</v>
      </c>
      <c r="Z235" s="4" t="s">
        <v>54</v>
      </c>
      <c r="AA235" s="4" t="s">
        <v>54</v>
      </c>
      <c r="AB235" s="9"/>
      <c r="AC235" s="9" t="s">
        <v>683</v>
      </c>
      <c r="AD235" s="4" t="s">
        <v>1251</v>
      </c>
      <c r="AF235" s="86"/>
      <c r="AG235" s="4" t="s">
        <v>1258</v>
      </c>
      <c r="AI235" s="5"/>
      <c r="AJ235" s="111" t="s">
        <v>530</v>
      </c>
      <c r="AK235" s="4" t="s">
        <v>231</v>
      </c>
      <c r="AL235" s="4" t="s">
        <v>407</v>
      </c>
      <c r="AN235" s="4" t="s">
        <v>538</v>
      </c>
      <c r="AP235" s="9" t="s">
        <v>42</v>
      </c>
      <c r="AQ235" s="4" t="s">
        <v>531</v>
      </c>
      <c r="AU235" s="43">
        <f>VLOOKUP(J235,[1]zmm081!$A$1:$D$1801,3,FALSE)</f>
        <v>5101060000</v>
      </c>
      <c r="AV235" s="43" t="str">
        <f>VLOOKUP(J235,[1]zmm081!$A$1:$D$1801,4,FALSE)</f>
        <v>费用-环保排污费</v>
      </c>
      <c r="AZ235" s="101">
        <f t="shared" si="15"/>
        <v>0</v>
      </c>
    </row>
    <row r="236" spans="1:52" ht="13.05" customHeight="1" x14ac:dyDescent="0.3">
      <c r="A236" s="16" t="s">
        <v>13</v>
      </c>
      <c r="B236" s="42" t="s">
        <v>15</v>
      </c>
      <c r="C236" s="42" t="s">
        <v>539</v>
      </c>
      <c r="D236" s="86" t="s">
        <v>123</v>
      </c>
      <c r="E236" s="4" t="s">
        <v>193</v>
      </c>
      <c r="F236" s="86">
        <f>VLOOKUP(E236,[1]产品服务编号编码规则!$K:$O,4,0)</f>
        <v>10</v>
      </c>
      <c r="G236" s="4" t="s">
        <v>194</v>
      </c>
      <c r="H236" s="98">
        <f>VLOOKUP(G236,[1]产品服务编号编码规则!M:O,3,0)</f>
        <v>1</v>
      </c>
      <c r="I236" s="86" t="s">
        <v>32</v>
      </c>
      <c r="J236" s="42" t="str">
        <f t="shared" si="14"/>
        <v>DDE10101</v>
      </c>
      <c r="K236" s="4" t="s">
        <v>1266</v>
      </c>
      <c r="L236" s="92" t="s">
        <v>40</v>
      </c>
      <c r="M236" s="11">
        <v>1</v>
      </c>
      <c r="N236" s="9" t="s">
        <v>1267</v>
      </c>
      <c r="O236" s="16" t="str">
        <f t="shared" si="13"/>
        <v>E</v>
      </c>
      <c r="P236" s="4" t="s">
        <v>633</v>
      </c>
      <c r="Q236" s="9">
        <f>VLOOKUP($P236,[1]税率!$H:$K,3,0)</f>
        <v>0.06</v>
      </c>
      <c r="R236" s="4" t="str">
        <f>VLOOKUP($P236,[1]税率!$H:$K,4,0)</f>
        <v>其他</v>
      </c>
      <c r="S236" s="4" t="s">
        <v>370</v>
      </c>
      <c r="T236" s="5">
        <f>VLOOKUP(S236,[1]税率!A:B,2,0)</f>
        <v>0</v>
      </c>
      <c r="U236" s="4" t="str">
        <f>VLOOKUP(S236,[1]税率!A:C,3,0)</f>
        <v>FW</v>
      </c>
      <c r="V236" s="16" t="s">
        <v>873</v>
      </c>
      <c r="W236" s="4" t="s">
        <v>874</v>
      </c>
      <c r="X236" s="4" t="s">
        <v>54</v>
      </c>
      <c r="Y236" s="4" t="s">
        <v>54</v>
      </c>
      <c r="Z236" s="4" t="s">
        <v>54</v>
      </c>
      <c r="AA236" s="4" t="s">
        <v>54</v>
      </c>
      <c r="AB236" s="9"/>
      <c r="AC236" s="9"/>
      <c r="AD236" s="4" t="s">
        <v>1268</v>
      </c>
      <c r="AF236" s="86"/>
      <c r="AI236" s="5"/>
      <c r="AJ236" s="111" t="s">
        <v>530</v>
      </c>
      <c r="AK236" s="4" t="s">
        <v>231</v>
      </c>
      <c r="AL236" s="4" t="s">
        <v>407</v>
      </c>
      <c r="AN236" s="4" t="s">
        <v>538</v>
      </c>
      <c r="AP236" s="9" t="s">
        <v>42</v>
      </c>
      <c r="AQ236" s="4" t="s">
        <v>531</v>
      </c>
      <c r="AU236" s="43">
        <f>VLOOKUP(J236,[1]zmm081!$A$1:$D$1801,3,FALSE)</f>
        <v>5101063000</v>
      </c>
      <c r="AV236" s="43" t="str">
        <f>VLOOKUP(J236,[1]zmm081!$A$1:$D$1801,4,FALSE)</f>
        <v>费用-检测费</v>
      </c>
      <c r="AZ236" s="101">
        <f t="shared" si="15"/>
        <v>0</v>
      </c>
    </row>
    <row r="237" spans="1:52" ht="13.05" customHeight="1" x14ac:dyDescent="0.3">
      <c r="A237" s="16" t="s">
        <v>13</v>
      </c>
      <c r="B237" s="42" t="s">
        <v>15</v>
      </c>
      <c r="C237" s="42" t="s">
        <v>539</v>
      </c>
      <c r="D237" s="86" t="s">
        <v>123</v>
      </c>
      <c r="E237" s="4" t="s">
        <v>193</v>
      </c>
      <c r="F237" s="86">
        <f>VLOOKUP(E237,[1]产品服务编号编码规则!$K:$O,4,0)</f>
        <v>10</v>
      </c>
      <c r="G237" s="4" t="s">
        <v>195</v>
      </c>
      <c r="H237" s="98">
        <f>VLOOKUP(G237,[1]产品服务编号编码规则!M:O,3,0)</f>
        <v>2</v>
      </c>
      <c r="I237" s="86" t="s">
        <v>32</v>
      </c>
      <c r="J237" s="42" t="str">
        <f t="shared" si="14"/>
        <v>DDE10201</v>
      </c>
      <c r="K237" s="16" t="s">
        <v>1270</v>
      </c>
      <c r="L237" s="92" t="s">
        <v>40</v>
      </c>
      <c r="M237" s="11">
        <v>1</v>
      </c>
      <c r="N237" s="9" t="s">
        <v>1271</v>
      </c>
      <c r="O237" s="16" t="str">
        <f t="shared" si="13"/>
        <v>E</v>
      </c>
      <c r="P237" s="4" t="s">
        <v>633</v>
      </c>
      <c r="Q237" s="9">
        <f>VLOOKUP($P237,[1]税率!$H:$K,3,0)</f>
        <v>0.06</v>
      </c>
      <c r="R237" s="4" t="str">
        <f>VLOOKUP($P237,[1]税率!$H:$K,4,0)</f>
        <v>其他</v>
      </c>
      <c r="S237" s="16" t="s">
        <v>370</v>
      </c>
      <c r="T237" s="5">
        <f>VLOOKUP(S237,[1]税率!A:B,2,0)</f>
        <v>0</v>
      </c>
      <c r="U237" s="4" t="str">
        <f>VLOOKUP(S237,[1]税率!A:C,3,0)</f>
        <v>FW</v>
      </c>
      <c r="V237" s="16" t="s">
        <v>1000</v>
      </c>
      <c r="W237" s="4" t="s">
        <v>1001</v>
      </c>
      <c r="X237" s="4" t="s">
        <v>54</v>
      </c>
      <c r="Y237" s="4" t="s">
        <v>54</v>
      </c>
      <c r="Z237" s="4" t="s">
        <v>54</v>
      </c>
      <c r="AA237" s="4" t="s">
        <v>54</v>
      </c>
      <c r="AB237" s="9"/>
      <c r="AC237" s="9"/>
      <c r="AD237" s="4" t="s">
        <v>1268</v>
      </c>
      <c r="AF237" s="86"/>
      <c r="AI237" s="5"/>
      <c r="AJ237" s="111" t="s">
        <v>530</v>
      </c>
      <c r="AK237" s="4" t="s">
        <v>231</v>
      </c>
      <c r="AL237" s="4" t="s">
        <v>407</v>
      </c>
      <c r="AN237" s="4" t="s">
        <v>538</v>
      </c>
      <c r="AP237" s="9" t="s">
        <v>42</v>
      </c>
      <c r="AQ237" s="4" t="s">
        <v>531</v>
      </c>
      <c r="AU237" s="43">
        <f>VLOOKUP(J237,[1]zmm081!$A$1:$D$1801,3,FALSE)</f>
        <v>5101039002</v>
      </c>
      <c r="AV237" s="43" t="str">
        <f>VLOOKUP(J237,[1]zmm081!$A$1:$D$1801,4,FALSE)</f>
        <v>费用-中介机构服务费-评估费</v>
      </c>
      <c r="AZ237" s="101">
        <f t="shared" si="15"/>
        <v>0</v>
      </c>
    </row>
    <row r="238" spans="1:52" ht="13.05" customHeight="1" x14ac:dyDescent="0.3">
      <c r="A238" s="16" t="s">
        <v>13</v>
      </c>
      <c r="B238" s="42" t="s">
        <v>15</v>
      </c>
      <c r="C238" s="42" t="s">
        <v>539</v>
      </c>
      <c r="D238" s="86" t="s">
        <v>123</v>
      </c>
      <c r="E238" s="4" t="s">
        <v>193</v>
      </c>
      <c r="F238" s="86">
        <f>VLOOKUP(E238,[1]产品服务编号编码规则!$K:$O,4,0)</f>
        <v>10</v>
      </c>
      <c r="G238" s="4" t="s">
        <v>196</v>
      </c>
      <c r="H238" s="98">
        <f>VLOOKUP(G238,[1]产品服务编号编码规则!M:O,3,0)</f>
        <v>3</v>
      </c>
      <c r="I238" s="86" t="s">
        <v>32</v>
      </c>
      <c r="J238" s="42" t="str">
        <f t="shared" si="14"/>
        <v>DDE10301</v>
      </c>
      <c r="K238" s="4" t="s">
        <v>1273</v>
      </c>
      <c r="L238" s="92" t="s">
        <v>40</v>
      </c>
      <c r="M238" s="11">
        <v>1</v>
      </c>
      <c r="N238" s="9" t="s">
        <v>1274</v>
      </c>
      <c r="O238" s="16" t="str">
        <f t="shared" si="13"/>
        <v>E</v>
      </c>
      <c r="P238" s="4" t="s">
        <v>633</v>
      </c>
      <c r="Q238" s="9">
        <f>VLOOKUP($P238,[1]税率!$H:$K,3,0)</f>
        <v>0.06</v>
      </c>
      <c r="R238" s="4" t="str">
        <f>VLOOKUP($P238,[1]税率!$H:$K,4,0)</f>
        <v>其他</v>
      </c>
      <c r="S238" s="4" t="s">
        <v>370</v>
      </c>
      <c r="T238" s="5">
        <f>VLOOKUP(S238,[1]税率!A:B,2,0)</f>
        <v>0</v>
      </c>
      <c r="U238" s="4" t="str">
        <f>VLOOKUP(S238,[1]税率!A:C,3,0)</f>
        <v>FW</v>
      </c>
      <c r="V238" s="16" t="s">
        <v>873</v>
      </c>
      <c r="W238" s="4" t="s">
        <v>874</v>
      </c>
      <c r="X238" s="4" t="s">
        <v>54</v>
      </c>
      <c r="Y238" s="4" t="s">
        <v>54</v>
      </c>
      <c r="Z238" s="4" t="s">
        <v>54</v>
      </c>
      <c r="AA238" s="4" t="s">
        <v>54</v>
      </c>
      <c r="AB238" s="9"/>
      <c r="AC238" s="9"/>
      <c r="AD238" s="4" t="s">
        <v>1268</v>
      </c>
      <c r="AF238" s="86"/>
      <c r="AI238" s="5"/>
      <c r="AJ238" s="111" t="s">
        <v>530</v>
      </c>
      <c r="AK238" s="4" t="s">
        <v>231</v>
      </c>
      <c r="AL238" s="4" t="s">
        <v>407</v>
      </c>
      <c r="AN238" s="4" t="s">
        <v>538</v>
      </c>
      <c r="AP238" s="9" t="s">
        <v>42</v>
      </c>
      <c r="AQ238" s="4" t="s">
        <v>531</v>
      </c>
      <c r="AU238" s="43">
        <f>VLOOKUP(J238,[1]zmm081!$A$1:$D$1801,3,FALSE)</f>
        <v>5101063000</v>
      </c>
      <c r="AV238" s="43" t="str">
        <f>VLOOKUP(J238,[1]zmm081!$A$1:$D$1801,4,FALSE)</f>
        <v>费用-检测费</v>
      </c>
      <c r="AZ238" s="101">
        <f t="shared" si="15"/>
        <v>0</v>
      </c>
    </row>
    <row r="239" spans="1:52" ht="13.05" customHeight="1" x14ac:dyDescent="0.3">
      <c r="A239" s="16" t="s">
        <v>13</v>
      </c>
      <c r="B239" s="42" t="s">
        <v>15</v>
      </c>
      <c r="C239" s="42" t="s">
        <v>539</v>
      </c>
      <c r="D239" s="86" t="s">
        <v>123</v>
      </c>
      <c r="E239" s="4" t="s">
        <v>193</v>
      </c>
      <c r="F239" s="86">
        <f>VLOOKUP(E239,[1]产品服务编号编码规则!$K:$O,4,0)</f>
        <v>10</v>
      </c>
      <c r="G239" s="4" t="s">
        <v>196</v>
      </c>
      <c r="H239" s="98">
        <f>VLOOKUP(G239,[1]产品服务编号编码规则!M:O,3,0)</f>
        <v>3</v>
      </c>
      <c r="I239" s="86" t="s">
        <v>125</v>
      </c>
      <c r="J239" s="42" t="str">
        <f t="shared" si="14"/>
        <v>DDE10302</v>
      </c>
      <c r="K239" s="4" t="s">
        <v>1276</v>
      </c>
      <c r="L239" s="92" t="s">
        <v>40</v>
      </c>
      <c r="M239" s="11">
        <v>1</v>
      </c>
      <c r="N239" s="9" t="s">
        <v>1277</v>
      </c>
      <c r="O239" s="16" t="str">
        <f t="shared" si="13"/>
        <v>E</v>
      </c>
      <c r="P239" s="4" t="s">
        <v>633</v>
      </c>
      <c r="Q239" s="9">
        <f>VLOOKUP($P239,[1]税率!$H:$K,3,0)</f>
        <v>0.06</v>
      </c>
      <c r="R239" s="4" t="str">
        <f>VLOOKUP($P239,[1]税率!$H:$K,4,0)</f>
        <v>其他</v>
      </c>
      <c r="S239" s="4" t="s">
        <v>370</v>
      </c>
      <c r="T239" s="5">
        <f>VLOOKUP(S239,[1]税率!A:B,2,0)</f>
        <v>0</v>
      </c>
      <c r="U239" s="4" t="str">
        <f>VLOOKUP(S239,[1]税率!A:C,3,0)</f>
        <v>FW</v>
      </c>
      <c r="V239" s="16" t="s">
        <v>1021</v>
      </c>
      <c r="W239" s="4" t="s">
        <v>1022</v>
      </c>
      <c r="X239" s="4" t="s">
        <v>54</v>
      </c>
      <c r="Y239" s="4" t="s">
        <v>54</v>
      </c>
      <c r="Z239" s="4" t="s">
        <v>54</v>
      </c>
      <c r="AA239" s="4" t="s">
        <v>54</v>
      </c>
      <c r="AB239" s="9"/>
      <c r="AC239" s="9"/>
      <c r="AD239" s="4" t="s">
        <v>1278</v>
      </c>
      <c r="AF239" s="86"/>
      <c r="AI239" s="5"/>
      <c r="AJ239" s="111" t="s">
        <v>530</v>
      </c>
      <c r="AK239" s="4" t="s">
        <v>231</v>
      </c>
      <c r="AL239" s="4" t="s">
        <v>407</v>
      </c>
      <c r="AN239" s="4" t="s">
        <v>538</v>
      </c>
      <c r="AP239" s="9" t="s">
        <v>42</v>
      </c>
      <c r="AQ239" s="4" t="s">
        <v>531</v>
      </c>
      <c r="AU239" s="43">
        <f>VLOOKUP(J239,[1]zmm081!$A$1:$D$1801,3,FALSE)</f>
        <v>5101030000</v>
      </c>
      <c r="AV239" s="43" t="str">
        <f>VLOOKUP(J239,[1]zmm081!$A$1:$D$1801,4,FALSE)</f>
        <v>费用-咨询费</v>
      </c>
      <c r="AZ239" s="101">
        <f t="shared" si="15"/>
        <v>0</v>
      </c>
    </row>
    <row r="240" spans="1:52" ht="13.05" customHeight="1" x14ac:dyDescent="0.3">
      <c r="A240" s="16" t="s">
        <v>13</v>
      </c>
      <c r="B240" s="42" t="s">
        <v>15</v>
      </c>
      <c r="C240" s="42" t="s">
        <v>539</v>
      </c>
      <c r="D240" s="86" t="s">
        <v>123</v>
      </c>
      <c r="E240" s="4" t="s">
        <v>204</v>
      </c>
      <c r="F240" s="86" t="str">
        <f>VLOOKUP(E240,[1]产品服务编号编码规则!$K:$O,4,0)</f>
        <v>12</v>
      </c>
      <c r="G240" s="4" t="s">
        <v>206</v>
      </c>
      <c r="H240" s="98">
        <f>VLOOKUP(G240,[1]产品服务编号编码规则!M:O,3,0)</f>
        <v>2</v>
      </c>
      <c r="I240" s="86" t="s">
        <v>32</v>
      </c>
      <c r="J240" s="42" t="str">
        <f t="shared" si="14"/>
        <v>DDE12201</v>
      </c>
      <c r="K240" s="16" t="s">
        <v>1280</v>
      </c>
      <c r="L240" s="92" t="s">
        <v>40</v>
      </c>
      <c r="M240" s="11">
        <v>1</v>
      </c>
      <c r="N240" s="9" t="s">
        <v>1281</v>
      </c>
      <c r="O240" s="16" t="str">
        <f t="shared" si="13"/>
        <v>E</v>
      </c>
      <c r="P240" s="4" t="s">
        <v>1148</v>
      </c>
      <c r="Q240" s="9">
        <f>VLOOKUP($P240,[1]税率!$H:$K,3,0)</f>
        <v>0.06</v>
      </c>
      <c r="R240" s="4" t="str">
        <f>VLOOKUP($P240,[1]税率!$H:$K,4,0)</f>
        <v>生活服务</v>
      </c>
      <c r="S240" s="4" t="s">
        <v>370</v>
      </c>
      <c r="T240" s="5">
        <f>VLOOKUP(S240,[1]税率!A:B,2,0)</f>
        <v>0</v>
      </c>
      <c r="U240" s="4" t="str">
        <f>VLOOKUP(S240,[1]税率!A:C,3,0)</f>
        <v>FW</v>
      </c>
      <c r="V240" s="16" t="s">
        <v>1008</v>
      </c>
      <c r="W240" s="4" t="s">
        <v>1009</v>
      </c>
      <c r="X240" s="4" t="s">
        <v>54</v>
      </c>
      <c r="Y240" s="4" t="s">
        <v>54</v>
      </c>
      <c r="Z240" s="4" t="s">
        <v>54</v>
      </c>
      <c r="AA240" s="4" t="s">
        <v>54</v>
      </c>
      <c r="AB240" s="9"/>
      <c r="AC240" s="9"/>
      <c r="AD240" s="4" t="s">
        <v>1282</v>
      </c>
      <c r="AF240" s="86"/>
      <c r="AI240" s="5"/>
      <c r="AJ240" s="111" t="s">
        <v>530</v>
      </c>
      <c r="AK240" s="4" t="s">
        <v>231</v>
      </c>
      <c r="AL240" s="4" t="s">
        <v>407</v>
      </c>
      <c r="AN240" s="4" t="s">
        <v>538</v>
      </c>
      <c r="AP240" s="9" t="s">
        <v>42</v>
      </c>
      <c r="AQ240" s="4" t="s">
        <v>531</v>
      </c>
      <c r="AU240" s="43">
        <f>VLOOKUP(J240,[1]zmm081!$A$1:$D$1801,3,FALSE)</f>
        <v>2211060200</v>
      </c>
      <c r="AV240" s="43" t="str">
        <f>VLOOKUP(J240,[1]zmm081!$A$1:$D$1801,4,FALSE)</f>
        <v>应付职工薪酬-职工教育经费-职工教育经费</v>
      </c>
      <c r="AZ240" s="101">
        <f t="shared" si="15"/>
        <v>0</v>
      </c>
    </row>
    <row r="241" spans="1:52" ht="13.05" customHeight="1" x14ac:dyDescent="0.3">
      <c r="A241" s="16" t="s">
        <v>13</v>
      </c>
      <c r="B241" s="42" t="s">
        <v>15</v>
      </c>
      <c r="C241" s="4" t="s">
        <v>550</v>
      </c>
      <c r="D241" s="86" t="s">
        <v>131</v>
      </c>
      <c r="E241" s="4" t="s">
        <v>204</v>
      </c>
      <c r="F241" s="86" t="str">
        <f>VLOOKUP(E241,[1]产品服务编号编码规则!$K:$O,4,0)</f>
        <v>12</v>
      </c>
      <c r="G241" s="4" t="s">
        <v>206</v>
      </c>
      <c r="H241" s="98">
        <f>VLOOKUP(G241,[1]产品服务编号编码规则!M:O,3,0)</f>
        <v>2</v>
      </c>
      <c r="I241" s="86" t="s">
        <v>32</v>
      </c>
      <c r="J241" s="42" t="str">
        <f t="shared" si="14"/>
        <v>DDF12201</v>
      </c>
      <c r="K241" s="16" t="s">
        <v>1284</v>
      </c>
      <c r="L241" s="92" t="s">
        <v>40</v>
      </c>
      <c r="M241" s="11">
        <v>1</v>
      </c>
      <c r="N241" s="9" t="s">
        <v>1285</v>
      </c>
      <c r="O241" s="16" t="str">
        <f t="shared" si="13"/>
        <v>F</v>
      </c>
      <c r="P241" s="4" t="s">
        <v>1148</v>
      </c>
      <c r="Q241" s="9">
        <f>VLOOKUP($P241,[1]税率!$H:$K,3,0)</f>
        <v>0.06</v>
      </c>
      <c r="R241" s="4" t="str">
        <f>VLOOKUP($P241,[1]税率!$H:$K,4,0)</f>
        <v>生活服务</v>
      </c>
      <c r="S241" s="4" t="s">
        <v>370</v>
      </c>
      <c r="T241" s="5">
        <f>VLOOKUP(S241,[1]税率!A:B,2,0)</f>
        <v>0</v>
      </c>
      <c r="U241" s="4" t="str">
        <f>VLOOKUP(S241,[1]税率!A:C,3,0)</f>
        <v>FW</v>
      </c>
      <c r="V241" s="16" t="s">
        <v>1008</v>
      </c>
      <c r="W241" s="4" t="s">
        <v>1009</v>
      </c>
      <c r="X241" s="4" t="s">
        <v>54</v>
      </c>
      <c r="Y241" s="4" t="s">
        <v>54</v>
      </c>
      <c r="Z241" s="4" t="s">
        <v>54</v>
      </c>
      <c r="AA241" s="4" t="s">
        <v>54</v>
      </c>
      <c r="AB241" s="9"/>
      <c r="AC241" s="9"/>
      <c r="AD241" s="4" t="s">
        <v>554</v>
      </c>
      <c r="AF241" s="86"/>
      <c r="AI241" s="5"/>
      <c r="AJ241" s="4" t="s">
        <v>460</v>
      </c>
      <c r="AK241" s="4" t="s">
        <v>231</v>
      </c>
      <c r="AL241" s="4" t="s">
        <v>407</v>
      </c>
      <c r="AN241" s="4" t="s">
        <v>556</v>
      </c>
      <c r="AP241" s="9" t="s">
        <v>42</v>
      </c>
      <c r="AQ241" s="4" t="s">
        <v>360</v>
      </c>
      <c r="AU241" s="43">
        <f>VLOOKUP(J241,[1]zmm081!$A$1:$D$1801,3,FALSE)</f>
        <v>2211060200</v>
      </c>
      <c r="AV241" s="43" t="str">
        <f>VLOOKUP(J241,[1]zmm081!$A$1:$D$1801,4,FALSE)</f>
        <v>应付职工薪酬-职工教育经费-职工教育经费</v>
      </c>
      <c r="AZ241" s="101">
        <f t="shared" si="15"/>
        <v>0</v>
      </c>
    </row>
    <row r="242" spans="1:52" ht="13.05" customHeight="1" x14ac:dyDescent="0.3">
      <c r="A242" s="16" t="s">
        <v>13</v>
      </c>
      <c r="B242" s="42" t="s">
        <v>15</v>
      </c>
      <c r="C242" s="4" t="s">
        <v>550</v>
      </c>
      <c r="D242" s="86" t="s">
        <v>131</v>
      </c>
      <c r="E242" s="4" t="s">
        <v>204</v>
      </c>
      <c r="F242" s="86" t="str">
        <f>VLOOKUP(E242,[1]产品服务编号编码规则!$K:$O,4,0)</f>
        <v>12</v>
      </c>
      <c r="G242" s="4" t="s">
        <v>206</v>
      </c>
      <c r="H242" s="98">
        <f>VLOOKUP(G242,[1]产品服务编号编码规则!M:O,3,0)</f>
        <v>2</v>
      </c>
      <c r="I242" s="86" t="s">
        <v>125</v>
      </c>
      <c r="J242" s="42" t="str">
        <f t="shared" si="14"/>
        <v>DDF12202</v>
      </c>
      <c r="K242" s="16" t="s">
        <v>1287</v>
      </c>
      <c r="L242" s="92" t="s">
        <v>40</v>
      </c>
      <c r="M242" s="11">
        <v>1</v>
      </c>
      <c r="N242" s="9" t="s">
        <v>1288</v>
      </c>
      <c r="O242" s="16" t="str">
        <f t="shared" si="13"/>
        <v>F</v>
      </c>
      <c r="P242" s="4" t="s">
        <v>1148</v>
      </c>
      <c r="Q242" s="9">
        <f>VLOOKUP($P242,[1]税率!$H:$K,3,0)</f>
        <v>0.06</v>
      </c>
      <c r="R242" s="4" t="str">
        <f>VLOOKUP($P242,[1]税率!$H:$K,4,0)</f>
        <v>生活服务</v>
      </c>
      <c r="S242" s="4" t="s">
        <v>370</v>
      </c>
      <c r="T242" s="5">
        <f>VLOOKUP(S242,[1]税率!A:B,2,0)</f>
        <v>0</v>
      </c>
      <c r="U242" s="4" t="str">
        <f>VLOOKUP(S242,[1]税率!A:C,3,0)</f>
        <v>FW</v>
      </c>
      <c r="V242" s="16" t="s">
        <v>1156</v>
      </c>
      <c r="W242" s="4" t="s">
        <v>1157</v>
      </c>
      <c r="X242" s="4" t="s">
        <v>54</v>
      </c>
      <c r="Y242" s="4" t="s">
        <v>54</v>
      </c>
      <c r="Z242" s="4" t="s">
        <v>54</v>
      </c>
      <c r="AA242" s="4" t="s">
        <v>54</v>
      </c>
      <c r="AB242" s="9"/>
      <c r="AC242" s="9"/>
      <c r="AD242" s="4" t="s">
        <v>1158</v>
      </c>
      <c r="AF242" s="86" t="s">
        <v>73</v>
      </c>
      <c r="AI242" s="5"/>
      <c r="AJ242" s="4" t="s">
        <v>460</v>
      </c>
      <c r="AK242" s="4" t="s">
        <v>231</v>
      </c>
      <c r="AL242" s="4" t="s">
        <v>407</v>
      </c>
      <c r="AN242" s="4" t="s">
        <v>253</v>
      </c>
      <c r="AP242" s="9" t="s">
        <v>42</v>
      </c>
      <c r="AQ242" s="4" t="s">
        <v>360</v>
      </c>
      <c r="AU242" s="43">
        <f>VLOOKUP(J242,[1]zmm081!$A$1:$D$1801,3,FALSE)</f>
        <v>2211080300</v>
      </c>
      <c r="AV242" s="43" t="str">
        <f>VLOOKUP(J242,[1]zmm081!$A$1:$D$1801,4,FALSE)</f>
        <v>应付职工薪酬-非货币性福利-职工体检</v>
      </c>
      <c r="AZ242" s="101">
        <f t="shared" si="15"/>
        <v>0</v>
      </c>
    </row>
    <row r="243" spans="1:52" ht="13.05" customHeight="1" x14ac:dyDescent="0.3">
      <c r="A243" s="16" t="s">
        <v>13</v>
      </c>
      <c r="B243" s="42" t="s">
        <v>15</v>
      </c>
      <c r="C243" s="4" t="s">
        <v>1289</v>
      </c>
      <c r="D243" s="86" t="s">
        <v>144</v>
      </c>
      <c r="E243" s="4" t="s">
        <v>176</v>
      </c>
      <c r="F243" s="86" t="str">
        <f>VLOOKUP(E243,[1]产品服务编号编码规则!$K:$O,4,0)</f>
        <v>07</v>
      </c>
      <c r="G243" s="4" t="s">
        <v>177</v>
      </c>
      <c r="H243" s="98">
        <f>VLOOKUP(G243,[1]产品服务编号编码规则!M:O,3,0)</f>
        <v>1</v>
      </c>
      <c r="I243" s="86" t="s">
        <v>32</v>
      </c>
      <c r="J243" s="42" t="str">
        <f t="shared" si="14"/>
        <v>DDI07101</v>
      </c>
      <c r="K243" s="16" t="s">
        <v>1291</v>
      </c>
      <c r="L243" s="92" t="s">
        <v>40</v>
      </c>
      <c r="M243" s="11">
        <v>1</v>
      </c>
      <c r="N243" s="9" t="s">
        <v>1292</v>
      </c>
      <c r="O243" s="16" t="str">
        <f t="shared" ref="O243:O274" si="16">D243</f>
        <v>I</v>
      </c>
      <c r="P243" s="4" t="s">
        <v>633</v>
      </c>
      <c r="Q243" s="9">
        <f>VLOOKUP($P243,[1]税率!$H:$K,3,0)</f>
        <v>0.06</v>
      </c>
      <c r="R243" s="4" t="str">
        <f>VLOOKUP($P243,[1]税率!$H:$K,4,0)</f>
        <v>其他</v>
      </c>
      <c r="S243" s="4" t="s">
        <v>335</v>
      </c>
      <c r="T243" s="5">
        <f>VLOOKUP(S243,[1]税率!A:B,2,0)</f>
        <v>2.9999999999999997E-4</v>
      </c>
      <c r="U243" s="4" t="str">
        <f>VLOOKUP(S243,[1]税率!A:C,3,0)</f>
        <v>JS</v>
      </c>
      <c r="V243" s="16" t="s">
        <v>1293</v>
      </c>
      <c r="W243" s="4" t="s">
        <v>931</v>
      </c>
      <c r="X243" s="4" t="s">
        <v>54</v>
      </c>
      <c r="Y243" s="4" t="s">
        <v>54</v>
      </c>
      <c r="Z243" s="4" t="s">
        <v>54</v>
      </c>
      <c r="AA243" s="4" t="s">
        <v>54</v>
      </c>
      <c r="AB243" s="9"/>
      <c r="AC243" s="9"/>
      <c r="AF243" s="86"/>
      <c r="AI243" s="5"/>
      <c r="AJ243" s="4" t="s">
        <v>323</v>
      </c>
      <c r="AK243" s="4" t="s">
        <v>323</v>
      </c>
      <c r="AL243" s="4" t="s">
        <v>407</v>
      </c>
      <c r="AM243" s="4" t="s">
        <v>323</v>
      </c>
      <c r="AN243" s="4" t="s">
        <v>323</v>
      </c>
      <c r="AP243" s="9" t="s">
        <v>42</v>
      </c>
      <c r="AQ243" s="4" t="s">
        <v>324</v>
      </c>
      <c r="AU243" s="43">
        <f>VLOOKUP(J243,[1]zmm081!$A$1:$D$1801,3,FALSE)</f>
        <v>5101076000</v>
      </c>
      <c r="AV243" s="43" t="str">
        <f>VLOOKUP(J243,[1]zmm081!$A$1:$D$1801,4,FALSE)</f>
        <v>费用-技术服务费</v>
      </c>
      <c r="AZ243" s="101">
        <f t="shared" si="15"/>
        <v>0</v>
      </c>
    </row>
    <row r="244" spans="1:52" ht="13.05" customHeight="1" x14ac:dyDescent="0.3">
      <c r="A244" s="16" t="s">
        <v>13</v>
      </c>
      <c r="B244" s="42" t="s">
        <v>15</v>
      </c>
      <c r="C244" s="4" t="s">
        <v>1289</v>
      </c>
      <c r="D244" s="86" t="s">
        <v>144</v>
      </c>
      <c r="E244" s="4" t="s">
        <v>176</v>
      </c>
      <c r="F244" s="86" t="str">
        <f>VLOOKUP(E244,[1]产品服务编号编码规则!$K:$O,4,0)</f>
        <v>07</v>
      </c>
      <c r="G244" s="4" t="s">
        <v>180</v>
      </c>
      <c r="H244" s="98">
        <f>VLOOKUP(G244,[1]产品服务编号编码规则!M:O,3,0)</f>
        <v>4</v>
      </c>
      <c r="I244" s="86" t="s">
        <v>32</v>
      </c>
      <c r="J244" s="42" t="str">
        <f t="shared" si="14"/>
        <v>DDI07401</v>
      </c>
      <c r="K244" s="16" t="s">
        <v>1295</v>
      </c>
      <c r="L244" s="92" t="s">
        <v>40</v>
      </c>
      <c r="M244" s="11">
        <v>1</v>
      </c>
      <c r="N244" s="9" t="s">
        <v>1296</v>
      </c>
      <c r="O244" s="16" t="str">
        <f t="shared" si="16"/>
        <v>I</v>
      </c>
      <c r="P244" s="4" t="s">
        <v>633</v>
      </c>
      <c r="Q244" s="9">
        <f>VLOOKUP($P244,[1]税率!$H:$K,3,0)</f>
        <v>0.06</v>
      </c>
      <c r="R244" s="4" t="str">
        <f>VLOOKUP($P244,[1]税率!$H:$K,4,0)</f>
        <v>其他</v>
      </c>
      <c r="S244" s="4" t="s">
        <v>335</v>
      </c>
      <c r="T244" s="5">
        <f>VLOOKUP(S244,[1]税率!A:B,2,0)</f>
        <v>2.9999999999999997E-4</v>
      </c>
      <c r="U244" s="4" t="str">
        <f>VLOOKUP(S244,[1]税率!A:C,3,0)</f>
        <v>JS</v>
      </c>
      <c r="V244" s="16" t="s">
        <v>1021</v>
      </c>
      <c r="W244" s="4" t="s">
        <v>1022</v>
      </c>
      <c r="X244" s="4" t="s">
        <v>54</v>
      </c>
      <c r="Y244" s="4" t="s">
        <v>54</v>
      </c>
      <c r="Z244" s="4" t="s">
        <v>54</v>
      </c>
      <c r="AA244" s="4" t="s">
        <v>54</v>
      </c>
      <c r="AB244" s="9"/>
      <c r="AC244" s="9"/>
      <c r="AF244" s="86"/>
      <c r="AI244" s="5"/>
      <c r="AJ244" s="4" t="s">
        <v>323</v>
      </c>
      <c r="AK244" s="4" t="s">
        <v>323</v>
      </c>
      <c r="AL244" s="4" t="s">
        <v>407</v>
      </c>
      <c r="AM244" s="4" t="s">
        <v>323</v>
      </c>
      <c r="AN244" s="4" t="s">
        <v>323</v>
      </c>
      <c r="AP244" s="9" t="s">
        <v>42</v>
      </c>
      <c r="AQ244" s="4" t="s">
        <v>324</v>
      </c>
      <c r="AU244" s="43">
        <f>VLOOKUP(J244,[1]zmm081!$A$1:$D$1801,3,FALSE)</f>
        <v>5101030000</v>
      </c>
      <c r="AV244" s="43" t="str">
        <f>VLOOKUP(J244,[1]zmm081!$A$1:$D$1801,4,FALSE)</f>
        <v>费用-咨询费</v>
      </c>
      <c r="AZ244" s="101">
        <f t="shared" si="15"/>
        <v>0</v>
      </c>
    </row>
    <row r="245" spans="1:52" ht="13.05" customHeight="1" x14ac:dyDescent="0.3">
      <c r="A245" s="16" t="s">
        <v>13</v>
      </c>
      <c r="B245" s="42" t="s">
        <v>15</v>
      </c>
      <c r="C245" s="4" t="s">
        <v>1289</v>
      </c>
      <c r="D245" s="86" t="s">
        <v>144</v>
      </c>
      <c r="E245" s="4" t="s">
        <v>176</v>
      </c>
      <c r="F245" s="86" t="str">
        <f>VLOOKUP(E245,[1]产品服务编号编码规则!$K:$O,4,0)</f>
        <v>07</v>
      </c>
      <c r="G245" s="4" t="s">
        <v>180</v>
      </c>
      <c r="H245" s="98">
        <f>VLOOKUP(G245,[1]产品服务编号编码规则!M:O,3,0)</f>
        <v>4</v>
      </c>
      <c r="I245" s="86" t="s">
        <v>125</v>
      </c>
      <c r="J245" s="42" t="str">
        <f t="shared" si="14"/>
        <v>DDI07402</v>
      </c>
      <c r="K245" s="16" t="s">
        <v>1298</v>
      </c>
      <c r="L245" s="92" t="s">
        <v>40</v>
      </c>
      <c r="M245" s="11">
        <v>1</v>
      </c>
      <c r="N245" s="9" t="s">
        <v>1299</v>
      </c>
      <c r="O245" s="16" t="str">
        <f t="shared" si="16"/>
        <v>I</v>
      </c>
      <c r="P245" s="4" t="s">
        <v>633</v>
      </c>
      <c r="Q245" s="9">
        <f>VLOOKUP($P245,[1]税率!$H:$K,3,0)</f>
        <v>0.06</v>
      </c>
      <c r="R245" s="4" t="str">
        <f>VLOOKUP($P245,[1]税率!$H:$K,4,0)</f>
        <v>其他</v>
      </c>
      <c r="S245" s="4" t="s">
        <v>335</v>
      </c>
      <c r="T245" s="5">
        <f>VLOOKUP(S245,[1]税率!A:B,2,0)</f>
        <v>2.9999999999999997E-4</v>
      </c>
      <c r="U245" s="4" t="str">
        <f>VLOOKUP(S245,[1]税率!A:C,3,0)</f>
        <v>JS</v>
      </c>
      <c r="V245" s="16" t="s">
        <v>1293</v>
      </c>
      <c r="W245" s="4" t="s">
        <v>931</v>
      </c>
      <c r="X245" s="4" t="s">
        <v>54</v>
      </c>
      <c r="Y245" s="4" t="s">
        <v>54</v>
      </c>
      <c r="Z245" s="4" t="s">
        <v>54</v>
      </c>
      <c r="AA245" s="4" t="s">
        <v>54</v>
      </c>
      <c r="AB245" s="9"/>
      <c r="AC245" s="9"/>
      <c r="AF245" s="86"/>
      <c r="AI245" s="5"/>
      <c r="AJ245" s="4" t="s">
        <v>323</v>
      </c>
      <c r="AK245" s="4" t="s">
        <v>323</v>
      </c>
      <c r="AL245" s="4" t="s">
        <v>407</v>
      </c>
      <c r="AM245" s="4" t="s">
        <v>323</v>
      </c>
      <c r="AN245" s="4" t="s">
        <v>323</v>
      </c>
      <c r="AP245" s="9" t="s">
        <v>42</v>
      </c>
      <c r="AQ245" s="4" t="s">
        <v>324</v>
      </c>
      <c r="AU245" s="43">
        <f>VLOOKUP(J245,[1]zmm081!$A$1:$D$1801,3,FALSE)</f>
        <v>5101076000</v>
      </c>
      <c r="AV245" s="43" t="str">
        <f>VLOOKUP(J245,[1]zmm081!$A$1:$D$1801,4,FALSE)</f>
        <v>费用-技术服务费</v>
      </c>
      <c r="AZ245" s="101">
        <f t="shared" si="15"/>
        <v>0</v>
      </c>
    </row>
    <row r="246" spans="1:52" ht="13.05" customHeight="1" x14ac:dyDescent="0.3">
      <c r="A246" s="16" t="s">
        <v>13</v>
      </c>
      <c r="B246" s="42" t="s">
        <v>15</v>
      </c>
      <c r="C246" s="4" t="s">
        <v>1289</v>
      </c>
      <c r="D246" s="86" t="s">
        <v>144</v>
      </c>
      <c r="E246" s="4" t="s">
        <v>176</v>
      </c>
      <c r="F246" s="86" t="str">
        <f>VLOOKUP(E246,[1]产品服务编号编码规则!$K:$O,4,0)</f>
        <v>07</v>
      </c>
      <c r="G246" s="4" t="s">
        <v>180</v>
      </c>
      <c r="H246" s="98">
        <f>VLOOKUP(G246,[1]产品服务编号编码规则!M:O,3,0)</f>
        <v>4</v>
      </c>
      <c r="I246" s="86" t="s">
        <v>152</v>
      </c>
      <c r="J246" s="42" t="str">
        <f t="shared" si="14"/>
        <v>DDI07403</v>
      </c>
      <c r="K246" s="4" t="s">
        <v>1301</v>
      </c>
      <c r="L246" s="92" t="s">
        <v>40</v>
      </c>
      <c r="M246" s="11">
        <v>1</v>
      </c>
      <c r="N246" s="9" t="s">
        <v>1302</v>
      </c>
      <c r="O246" s="16" t="str">
        <f t="shared" si="16"/>
        <v>I</v>
      </c>
      <c r="P246" s="4" t="s">
        <v>633</v>
      </c>
      <c r="Q246" s="9">
        <f>VLOOKUP($P246,[1]税率!$H:$K,3,0)</f>
        <v>0.06</v>
      </c>
      <c r="R246" s="4" t="str">
        <f>VLOOKUP($P246,[1]税率!$H:$K,4,0)</f>
        <v>其他</v>
      </c>
      <c r="S246" s="4" t="s">
        <v>335</v>
      </c>
      <c r="T246" s="5">
        <f>VLOOKUP(S246,[1]税率!A:B,2,0)</f>
        <v>2.9999999999999997E-4</v>
      </c>
      <c r="U246" s="4" t="str">
        <f>VLOOKUP(S246,[1]税率!A:C,3,0)</f>
        <v>JS</v>
      </c>
      <c r="V246" s="16" t="s">
        <v>1293</v>
      </c>
      <c r="W246" s="4" t="s">
        <v>931</v>
      </c>
      <c r="X246" s="4" t="s">
        <v>54</v>
      </c>
      <c r="Y246" s="4" t="s">
        <v>54</v>
      </c>
      <c r="Z246" s="4" t="s">
        <v>54</v>
      </c>
      <c r="AA246" s="4" t="s">
        <v>54</v>
      </c>
      <c r="AB246" s="9"/>
      <c r="AC246" s="9"/>
      <c r="AF246" s="86"/>
      <c r="AI246" s="5"/>
      <c r="AJ246" s="4" t="s">
        <v>323</v>
      </c>
      <c r="AK246" s="4" t="s">
        <v>323</v>
      </c>
      <c r="AL246" s="4" t="s">
        <v>407</v>
      </c>
      <c r="AM246" s="4" t="s">
        <v>323</v>
      </c>
      <c r="AN246" s="4" t="s">
        <v>323</v>
      </c>
      <c r="AP246" s="9" t="s">
        <v>42</v>
      </c>
      <c r="AQ246" s="4" t="s">
        <v>324</v>
      </c>
      <c r="AR246" s="40"/>
      <c r="AS246" s="40"/>
      <c r="AU246" s="43">
        <f>VLOOKUP(J246,[1]zmm081!$A$1:$D$1801,3,FALSE)</f>
        <v>5101076000</v>
      </c>
      <c r="AV246" s="43" t="str">
        <f>VLOOKUP(J246,[1]zmm081!$A$1:$D$1801,4,FALSE)</f>
        <v>费用-技术服务费</v>
      </c>
      <c r="AZ246" s="101">
        <f t="shared" si="15"/>
        <v>0</v>
      </c>
    </row>
    <row r="247" spans="1:52" ht="13.05" customHeight="1" x14ac:dyDescent="0.3">
      <c r="A247" s="16" t="s">
        <v>13</v>
      </c>
      <c r="B247" s="42" t="s">
        <v>15</v>
      </c>
      <c r="C247" s="4" t="s">
        <v>1289</v>
      </c>
      <c r="D247" s="86" t="s">
        <v>144</v>
      </c>
      <c r="E247" s="4" t="s">
        <v>182</v>
      </c>
      <c r="F247" s="86" t="str">
        <f>VLOOKUP(E247,[1]产品服务编号编码规则!$K:$O,4,0)</f>
        <v>08</v>
      </c>
      <c r="G247" s="4" t="s">
        <v>183</v>
      </c>
      <c r="H247" s="98">
        <f>VLOOKUP(G247,[1]产品服务编号编码规则!M:O,3,0)</f>
        <v>1</v>
      </c>
      <c r="I247" s="86" t="s">
        <v>32</v>
      </c>
      <c r="J247" s="42" t="str">
        <f t="shared" si="14"/>
        <v>DDI08101</v>
      </c>
      <c r="K247" s="4" t="s">
        <v>1304</v>
      </c>
      <c r="L247" s="92" t="s">
        <v>40</v>
      </c>
      <c r="M247" s="11">
        <v>1</v>
      </c>
      <c r="N247" s="9" t="s">
        <v>1305</v>
      </c>
      <c r="O247" s="16" t="str">
        <f t="shared" si="16"/>
        <v>I</v>
      </c>
      <c r="P247" s="4" t="s">
        <v>633</v>
      </c>
      <c r="Q247" s="9">
        <f>VLOOKUP($P247,[1]税率!$H:$K,3,0)</f>
        <v>0.06</v>
      </c>
      <c r="R247" s="4" t="str">
        <f>VLOOKUP($P247,[1]税率!$H:$K,4,0)</f>
        <v>其他</v>
      </c>
      <c r="S247" s="4" t="s">
        <v>335</v>
      </c>
      <c r="T247" s="5">
        <f>VLOOKUP(S247,[1]税率!A:B,2,0)</f>
        <v>2.9999999999999997E-4</v>
      </c>
      <c r="U247" s="4" t="str">
        <f>VLOOKUP(S247,[1]税率!A:C,3,0)</f>
        <v>JS</v>
      </c>
      <c r="V247" s="16" t="s">
        <v>234</v>
      </c>
      <c r="W247" s="4" t="s">
        <v>235</v>
      </c>
      <c r="X247" s="4" t="s">
        <v>54</v>
      </c>
      <c r="Y247" s="4" t="s">
        <v>54</v>
      </c>
      <c r="Z247" s="4" t="s">
        <v>54</v>
      </c>
      <c r="AA247" s="4" t="s">
        <v>54</v>
      </c>
      <c r="AB247" s="9"/>
      <c r="AC247" s="9"/>
      <c r="AF247" s="86"/>
      <c r="AI247" s="5"/>
      <c r="AJ247" s="4" t="s">
        <v>323</v>
      </c>
      <c r="AK247" s="4" t="s">
        <v>323</v>
      </c>
      <c r="AL247" s="4" t="s">
        <v>407</v>
      </c>
      <c r="AM247" s="4" t="s">
        <v>323</v>
      </c>
      <c r="AN247" s="4" t="s">
        <v>323</v>
      </c>
      <c r="AP247" s="9" t="s">
        <v>42</v>
      </c>
      <c r="AQ247" s="4" t="s">
        <v>324</v>
      </c>
      <c r="AU247" s="43">
        <f>VLOOKUP(J247,[1]zmm081!$A$1:$D$1801,3,FALSE)</f>
        <v>5101044000</v>
      </c>
      <c r="AV247" s="43" t="str">
        <f>VLOOKUP(J247,[1]zmm081!$A$1:$D$1801,4,FALSE)</f>
        <v>费用-信息化费用</v>
      </c>
      <c r="AZ247" s="101">
        <f t="shared" si="15"/>
        <v>0</v>
      </c>
    </row>
    <row r="248" spans="1:52" ht="13.05" customHeight="1" x14ac:dyDescent="0.3">
      <c r="A248" s="16" t="s">
        <v>13</v>
      </c>
      <c r="B248" s="42" t="s">
        <v>15</v>
      </c>
      <c r="C248" s="4" t="s">
        <v>1289</v>
      </c>
      <c r="D248" s="86" t="s">
        <v>144</v>
      </c>
      <c r="E248" s="4" t="s">
        <v>182</v>
      </c>
      <c r="F248" s="86" t="str">
        <f>VLOOKUP(E248,[1]产品服务编号编码规则!$K:$O,4,0)</f>
        <v>08</v>
      </c>
      <c r="G248" s="4" t="s">
        <v>184</v>
      </c>
      <c r="H248" s="98">
        <f>VLOOKUP(G248,[1]产品服务编号编码规则!M:O,3,0)</f>
        <v>2</v>
      </c>
      <c r="I248" s="86" t="s">
        <v>32</v>
      </c>
      <c r="J248" s="42" t="str">
        <f t="shared" si="14"/>
        <v>DDI08201</v>
      </c>
      <c r="K248" s="4" t="s">
        <v>1307</v>
      </c>
      <c r="L248" s="92" t="s">
        <v>40</v>
      </c>
      <c r="M248" s="11">
        <v>1</v>
      </c>
      <c r="N248" s="9" t="s">
        <v>1308</v>
      </c>
      <c r="O248" s="16" t="str">
        <f t="shared" si="16"/>
        <v>I</v>
      </c>
      <c r="P248" s="4" t="s">
        <v>633</v>
      </c>
      <c r="Q248" s="9">
        <f>VLOOKUP($P248,[1]税率!$H:$K,3,0)</f>
        <v>0.06</v>
      </c>
      <c r="R248" s="4" t="str">
        <f>VLOOKUP($P248,[1]税率!$H:$K,4,0)</f>
        <v>其他</v>
      </c>
      <c r="S248" s="4" t="s">
        <v>370</v>
      </c>
      <c r="T248" s="5">
        <f>VLOOKUP(S248,[1]税率!A:B,2,0)</f>
        <v>0</v>
      </c>
      <c r="U248" s="4" t="str">
        <f>VLOOKUP(S248,[1]税率!A:C,3,0)</f>
        <v>FW</v>
      </c>
      <c r="V248" s="16" t="s">
        <v>234</v>
      </c>
      <c r="W248" s="4" t="s">
        <v>235</v>
      </c>
      <c r="X248" s="4" t="s">
        <v>54</v>
      </c>
      <c r="Y248" s="4" t="s">
        <v>54</v>
      </c>
      <c r="Z248" s="4" t="s">
        <v>54</v>
      </c>
      <c r="AA248" s="4" t="s">
        <v>54</v>
      </c>
      <c r="AB248" s="9"/>
      <c r="AC248" s="9"/>
      <c r="AF248" s="86"/>
      <c r="AI248" s="5"/>
      <c r="AJ248" s="4" t="s">
        <v>323</v>
      </c>
      <c r="AK248" s="4" t="s">
        <v>323</v>
      </c>
      <c r="AL248" s="4" t="s">
        <v>407</v>
      </c>
      <c r="AM248" s="4" t="s">
        <v>323</v>
      </c>
      <c r="AN248" s="4" t="s">
        <v>323</v>
      </c>
      <c r="AP248" s="9" t="s">
        <v>42</v>
      </c>
      <c r="AQ248" s="4" t="s">
        <v>324</v>
      </c>
      <c r="AU248" s="43">
        <f>VLOOKUP(J248,[1]zmm081!$A$1:$D$1801,3,FALSE)</f>
        <v>5101044000</v>
      </c>
      <c r="AV248" s="43" t="str">
        <f>VLOOKUP(J248,[1]zmm081!$A$1:$D$1801,4,FALSE)</f>
        <v>费用-信息化费用</v>
      </c>
      <c r="AZ248" s="101">
        <f t="shared" si="15"/>
        <v>0</v>
      </c>
    </row>
    <row r="249" spans="1:52" ht="13.05" customHeight="1" x14ac:dyDescent="0.3">
      <c r="A249" s="16" t="s">
        <v>13</v>
      </c>
      <c r="B249" s="42" t="s">
        <v>15</v>
      </c>
      <c r="C249" s="4" t="s">
        <v>1289</v>
      </c>
      <c r="D249" s="86" t="s">
        <v>144</v>
      </c>
      <c r="E249" s="4" t="s">
        <v>182</v>
      </c>
      <c r="F249" s="86" t="str">
        <f>VLOOKUP(E249,[1]产品服务编号编码规则!$K:$O,4,0)</f>
        <v>08</v>
      </c>
      <c r="G249" s="4" t="s">
        <v>184</v>
      </c>
      <c r="H249" s="98">
        <f>VLOOKUP(G249,[1]产品服务编号编码规则!M:O,3,0)</f>
        <v>2</v>
      </c>
      <c r="I249" s="86" t="s">
        <v>125</v>
      </c>
      <c r="J249" s="42" t="str">
        <f t="shared" si="14"/>
        <v>DDI08202</v>
      </c>
      <c r="K249" s="4" t="s">
        <v>1310</v>
      </c>
      <c r="L249" s="92" t="s">
        <v>40</v>
      </c>
      <c r="M249" s="11">
        <v>1</v>
      </c>
      <c r="N249" s="9" t="s">
        <v>1311</v>
      </c>
      <c r="O249" s="16" t="str">
        <f t="shared" si="16"/>
        <v>I</v>
      </c>
      <c r="P249" s="4" t="s">
        <v>633</v>
      </c>
      <c r="Q249" s="9">
        <f>VLOOKUP($P249,[1]税率!$H:$K,3,0)</f>
        <v>0.06</v>
      </c>
      <c r="R249" s="4" t="str">
        <f>VLOOKUP($P249,[1]税率!$H:$K,4,0)</f>
        <v>其他</v>
      </c>
      <c r="S249" s="4" t="s">
        <v>370</v>
      </c>
      <c r="T249" s="5">
        <f>VLOOKUP(S249,[1]税率!A:B,2,0)</f>
        <v>0</v>
      </c>
      <c r="U249" s="4" t="str">
        <f>VLOOKUP(S249,[1]税率!A:C,3,0)</f>
        <v>FW</v>
      </c>
      <c r="V249" s="16" t="s">
        <v>234</v>
      </c>
      <c r="W249" s="4" t="s">
        <v>235</v>
      </c>
      <c r="X249" s="4" t="s">
        <v>54</v>
      </c>
      <c r="Y249" s="4" t="s">
        <v>54</v>
      </c>
      <c r="Z249" s="4" t="s">
        <v>54</v>
      </c>
      <c r="AA249" s="4" t="s">
        <v>54</v>
      </c>
      <c r="AB249" s="9"/>
      <c r="AC249" s="9"/>
      <c r="AF249" s="86"/>
      <c r="AI249" s="5"/>
      <c r="AJ249" s="4" t="s">
        <v>323</v>
      </c>
      <c r="AK249" s="4" t="s">
        <v>323</v>
      </c>
      <c r="AL249" s="4" t="s">
        <v>407</v>
      </c>
      <c r="AM249" s="4" t="s">
        <v>323</v>
      </c>
      <c r="AN249" s="4" t="s">
        <v>323</v>
      </c>
      <c r="AP249" s="9" t="s">
        <v>42</v>
      </c>
      <c r="AQ249" s="4" t="s">
        <v>324</v>
      </c>
      <c r="AU249" s="43">
        <f>VLOOKUP(J249,[1]zmm081!$A$1:$D$1801,3,FALSE)</f>
        <v>5101044000</v>
      </c>
      <c r="AV249" s="43" t="str">
        <f>VLOOKUP(J249,[1]zmm081!$A$1:$D$1801,4,FALSE)</f>
        <v>费用-信息化费用</v>
      </c>
      <c r="AZ249" s="101">
        <f t="shared" si="15"/>
        <v>0</v>
      </c>
    </row>
    <row r="250" spans="1:52" ht="13.05" customHeight="1" x14ac:dyDescent="0.3">
      <c r="A250" s="16" t="s">
        <v>13</v>
      </c>
      <c r="B250" s="42" t="s">
        <v>15</v>
      </c>
      <c r="C250" s="4" t="s">
        <v>1289</v>
      </c>
      <c r="D250" s="86" t="s">
        <v>144</v>
      </c>
      <c r="E250" s="4" t="s">
        <v>182</v>
      </c>
      <c r="F250" s="86" t="str">
        <f>VLOOKUP(E250,[1]产品服务编号编码规则!$K:$O,4,0)</f>
        <v>08</v>
      </c>
      <c r="G250" s="4" t="s">
        <v>184</v>
      </c>
      <c r="H250" s="98">
        <f>VLOOKUP(G250,[1]产品服务编号编码规则!M:O,3,0)</f>
        <v>2</v>
      </c>
      <c r="I250" s="86" t="s">
        <v>152</v>
      </c>
      <c r="J250" s="42" t="str">
        <f t="shared" si="14"/>
        <v>DDI08203</v>
      </c>
      <c r="K250" s="4" t="s">
        <v>1313</v>
      </c>
      <c r="L250" s="92" t="s">
        <v>40</v>
      </c>
      <c r="M250" s="11">
        <v>1</v>
      </c>
      <c r="N250" s="9" t="s">
        <v>1314</v>
      </c>
      <c r="O250" s="16" t="str">
        <f t="shared" si="16"/>
        <v>I</v>
      </c>
      <c r="P250" s="4" t="s">
        <v>633</v>
      </c>
      <c r="Q250" s="9">
        <f>VLOOKUP($P250,[1]税率!$H:$K,3,0)</f>
        <v>0.06</v>
      </c>
      <c r="R250" s="4" t="str">
        <f>VLOOKUP($P250,[1]税率!$H:$K,4,0)</f>
        <v>其他</v>
      </c>
      <c r="S250" s="4" t="s">
        <v>370</v>
      </c>
      <c r="T250" s="5">
        <f>VLOOKUP(S250,[1]税率!A:B,2,0)</f>
        <v>0</v>
      </c>
      <c r="U250" s="4" t="str">
        <f>VLOOKUP(S250,[1]税率!A:C,3,0)</f>
        <v>FW</v>
      </c>
      <c r="V250" s="4" t="s">
        <v>234</v>
      </c>
      <c r="W250" s="4" t="s">
        <v>235</v>
      </c>
      <c r="X250" s="4" t="s">
        <v>54</v>
      </c>
      <c r="Y250" s="4" t="s">
        <v>54</v>
      </c>
      <c r="Z250" s="4" t="s">
        <v>54</v>
      </c>
      <c r="AA250" s="4" t="s">
        <v>54</v>
      </c>
      <c r="AF250" s="4"/>
      <c r="AJ250" s="4" t="s">
        <v>323</v>
      </c>
      <c r="AK250" s="4" t="s">
        <v>323</v>
      </c>
      <c r="AL250" s="4" t="s">
        <v>407</v>
      </c>
      <c r="AM250" s="4" t="s">
        <v>323</v>
      </c>
      <c r="AN250" s="4" t="s">
        <v>323</v>
      </c>
      <c r="AP250" s="4" t="s">
        <v>42</v>
      </c>
      <c r="AQ250" s="4" t="s">
        <v>324</v>
      </c>
      <c r="AU250" s="43">
        <f>VLOOKUP(J250,[1]zmm081!$A$1:$D$1801,3,FALSE)</f>
        <v>5101044000</v>
      </c>
      <c r="AV250" s="43" t="str">
        <f>VLOOKUP(J250,[1]zmm081!$A$1:$D$1801,4,FALSE)</f>
        <v>费用-信息化费用</v>
      </c>
      <c r="AZ250" s="43">
        <f t="shared" si="15"/>
        <v>0</v>
      </c>
    </row>
    <row r="251" spans="1:52" ht="13.05" customHeight="1" x14ac:dyDescent="0.3">
      <c r="A251" s="16" t="s">
        <v>13</v>
      </c>
      <c r="B251" s="42" t="s">
        <v>15</v>
      </c>
      <c r="C251" s="4" t="s">
        <v>1289</v>
      </c>
      <c r="D251" s="86" t="s">
        <v>144</v>
      </c>
      <c r="E251" s="4" t="s">
        <v>182</v>
      </c>
      <c r="F251" s="86" t="str">
        <f>VLOOKUP(E251,[1]产品服务编号编码规则!$K:$O,4,0)</f>
        <v>08</v>
      </c>
      <c r="G251" s="4" t="s">
        <v>184</v>
      </c>
      <c r="H251" s="98">
        <f>VLOOKUP(G251,[1]产品服务编号编码规则!M:O,3,0)</f>
        <v>2</v>
      </c>
      <c r="I251" s="86" t="s">
        <v>161</v>
      </c>
      <c r="J251" s="42" t="str">
        <f t="shared" si="14"/>
        <v>DDI08204</v>
      </c>
      <c r="K251" s="4" t="s">
        <v>1316</v>
      </c>
      <c r="L251" s="92" t="s">
        <v>40</v>
      </c>
      <c r="M251" s="11">
        <v>1</v>
      </c>
      <c r="N251" s="9" t="s">
        <v>1317</v>
      </c>
      <c r="O251" s="16" t="str">
        <f t="shared" si="16"/>
        <v>I</v>
      </c>
      <c r="P251" s="4" t="s">
        <v>633</v>
      </c>
      <c r="Q251" s="9">
        <f>VLOOKUP($P251,[1]税率!$H:$K,3,0)</f>
        <v>0.06</v>
      </c>
      <c r="R251" s="4" t="str">
        <f>VLOOKUP($P251,[1]税率!$H:$K,4,0)</f>
        <v>其他</v>
      </c>
      <c r="S251" s="99" t="s">
        <v>335</v>
      </c>
      <c r="T251" s="5">
        <f>VLOOKUP(S251,[1]税率!A:B,2,0)</f>
        <v>2.9999999999999997E-4</v>
      </c>
      <c r="U251" s="4" t="str">
        <f>VLOOKUP(S251,[1]税率!A:C,3,0)</f>
        <v>JS</v>
      </c>
      <c r="V251" s="16" t="s">
        <v>234</v>
      </c>
      <c r="W251" s="4" t="s">
        <v>235</v>
      </c>
      <c r="X251" s="4" t="s">
        <v>54</v>
      </c>
      <c r="Y251" s="4" t="s">
        <v>54</v>
      </c>
      <c r="Z251" s="4" t="s">
        <v>54</v>
      </c>
      <c r="AA251" s="4" t="s">
        <v>54</v>
      </c>
      <c r="AB251" s="9"/>
      <c r="AC251" s="9"/>
      <c r="AF251" s="86"/>
      <c r="AI251" s="5"/>
      <c r="AJ251" s="4" t="s">
        <v>323</v>
      </c>
      <c r="AK251" s="4" t="s">
        <v>323</v>
      </c>
      <c r="AL251" s="4" t="s">
        <v>407</v>
      </c>
      <c r="AM251" s="4" t="s">
        <v>323</v>
      </c>
      <c r="AN251" s="4" t="s">
        <v>323</v>
      </c>
      <c r="AP251" s="9" t="s">
        <v>42</v>
      </c>
      <c r="AQ251" s="4" t="s">
        <v>324</v>
      </c>
      <c r="AT251" s="100" t="s">
        <v>396</v>
      </c>
      <c r="AU251" s="43">
        <f>VLOOKUP(J251,[1]zmm081!$A$1:$D$1801,3,FALSE)</f>
        <v>5101044000</v>
      </c>
      <c r="AV251" s="43" t="str">
        <f>VLOOKUP(J251,[1]zmm081!$A$1:$D$1801,4,FALSE)</f>
        <v>费用-信息化费用</v>
      </c>
      <c r="AZ251" s="101">
        <f t="shared" si="15"/>
        <v>0</v>
      </c>
    </row>
    <row r="252" spans="1:52" ht="13.05" customHeight="1" x14ac:dyDescent="0.3">
      <c r="A252" s="16" t="s">
        <v>13</v>
      </c>
      <c r="B252" s="42" t="s">
        <v>15</v>
      </c>
      <c r="C252" s="4" t="s">
        <v>1289</v>
      </c>
      <c r="D252" s="86" t="s">
        <v>144</v>
      </c>
      <c r="E252" s="4" t="s">
        <v>182</v>
      </c>
      <c r="F252" s="86" t="str">
        <f>VLOOKUP(E252,[1]产品服务编号编码规则!$K:$O,4,0)</f>
        <v>08</v>
      </c>
      <c r="G252" s="4" t="s">
        <v>186</v>
      </c>
      <c r="H252" s="98">
        <f>VLOOKUP(G252,[1]产品服务编号编码规则!M:O,3,0)</f>
        <v>4</v>
      </c>
      <c r="I252" s="86" t="s">
        <v>32</v>
      </c>
      <c r="J252" s="42" t="str">
        <f t="shared" si="14"/>
        <v>DDI08401</v>
      </c>
      <c r="K252" s="4" t="s">
        <v>1319</v>
      </c>
      <c r="L252" s="92" t="s">
        <v>40</v>
      </c>
      <c r="M252" s="11">
        <v>1</v>
      </c>
      <c r="N252" s="9" t="s">
        <v>1320</v>
      </c>
      <c r="O252" s="16" t="str">
        <f t="shared" si="16"/>
        <v>I</v>
      </c>
      <c r="P252" s="4" t="s">
        <v>633</v>
      </c>
      <c r="Q252" s="9">
        <f>VLOOKUP($P252,[1]税率!$H:$K,3,0)</f>
        <v>0.06</v>
      </c>
      <c r="R252" s="4" t="str">
        <f>VLOOKUP($P252,[1]税率!$H:$K,4,0)</f>
        <v>其他</v>
      </c>
      <c r="S252" s="99" t="s">
        <v>335</v>
      </c>
      <c r="T252" s="5">
        <f>VLOOKUP(S252,[1]税率!A:B,2,0)</f>
        <v>2.9999999999999997E-4</v>
      </c>
      <c r="U252" s="4" t="str">
        <f>VLOOKUP(S252,[1]税率!A:C,3,0)</f>
        <v>JS</v>
      </c>
      <c r="V252" s="16" t="s">
        <v>234</v>
      </c>
      <c r="W252" s="4" t="s">
        <v>235</v>
      </c>
      <c r="X252" s="4" t="s">
        <v>54</v>
      </c>
      <c r="Y252" s="4" t="s">
        <v>54</v>
      </c>
      <c r="Z252" s="4" t="s">
        <v>54</v>
      </c>
      <c r="AA252" s="4" t="s">
        <v>54</v>
      </c>
      <c r="AB252" s="9"/>
      <c r="AC252" s="9"/>
      <c r="AF252" s="86"/>
      <c r="AI252" s="5"/>
      <c r="AJ252" s="4" t="s">
        <v>323</v>
      </c>
      <c r="AK252" s="4" t="s">
        <v>323</v>
      </c>
      <c r="AL252" s="4" t="s">
        <v>323</v>
      </c>
      <c r="AM252" s="4" t="s">
        <v>323</v>
      </c>
      <c r="AN252" s="4" t="s">
        <v>323</v>
      </c>
      <c r="AP252" s="9" t="s">
        <v>42</v>
      </c>
      <c r="AQ252" s="4" t="s">
        <v>324</v>
      </c>
      <c r="AT252" s="100" t="s">
        <v>396</v>
      </c>
      <c r="AU252" s="43">
        <f>VLOOKUP(J252,[1]zmm081!$A$1:$D$1801,3,FALSE)</f>
        <v>5101044000</v>
      </c>
      <c r="AV252" s="43" t="str">
        <f>VLOOKUP(J252,[1]zmm081!$A$1:$D$1801,4,FALSE)</f>
        <v>费用-信息化费用</v>
      </c>
      <c r="AZ252" s="101">
        <f t="shared" si="15"/>
        <v>0</v>
      </c>
    </row>
    <row r="253" spans="1:52" ht="13.05" customHeight="1" x14ac:dyDescent="0.3">
      <c r="A253" s="16" t="s">
        <v>13</v>
      </c>
      <c r="B253" s="42" t="s">
        <v>15</v>
      </c>
      <c r="C253" s="4" t="s">
        <v>1321</v>
      </c>
      <c r="D253" s="86" t="s">
        <v>147</v>
      </c>
      <c r="E253" s="4" t="s">
        <v>104</v>
      </c>
      <c r="F253" s="86" t="str">
        <f>VLOOKUP(E253,[1]产品服务编号编码规则!$K:$O,4,0)</f>
        <v>01</v>
      </c>
      <c r="G253" s="4" t="s">
        <v>105</v>
      </c>
      <c r="H253" s="98">
        <f>VLOOKUP(G253,[1]产品服务编号编码规则!M:O,3,0)</f>
        <v>1</v>
      </c>
      <c r="I253" s="86" t="s">
        <v>32</v>
      </c>
      <c r="J253" s="42" t="str">
        <f t="shared" si="14"/>
        <v>DDJ01101</v>
      </c>
      <c r="K253" s="4" t="s">
        <v>1323</v>
      </c>
      <c r="L253" s="92" t="s">
        <v>40</v>
      </c>
      <c r="M253" s="11">
        <v>1</v>
      </c>
      <c r="N253" s="9" t="s">
        <v>1324</v>
      </c>
      <c r="O253" s="16" t="str">
        <f t="shared" si="16"/>
        <v>J</v>
      </c>
      <c r="P253" s="4" t="s">
        <v>601</v>
      </c>
      <c r="Q253" s="9">
        <f>VLOOKUP($P253,[1]税率!$H:$K,3,0)</f>
        <v>0.09</v>
      </c>
      <c r="R253" s="4" t="str">
        <f>VLOOKUP($P253,[1]税率!$H:$K,4,0)</f>
        <v>运输服务（进）</v>
      </c>
      <c r="S253" s="4" t="s">
        <v>603</v>
      </c>
      <c r="T253" s="5">
        <f>VLOOKUP(S253,[1]税率!A:B,2,0)</f>
        <v>5.0000000000000001E-4</v>
      </c>
      <c r="U253" s="4" t="str">
        <f>VLOOKUP(S253,[1]税率!A:C,3,0)</f>
        <v>YS</v>
      </c>
      <c r="V253" s="16" t="s">
        <v>437</v>
      </c>
      <c r="W253" s="4" t="s">
        <v>438</v>
      </c>
      <c r="X253" s="4" t="s">
        <v>54</v>
      </c>
      <c r="Y253" s="4" t="s">
        <v>54</v>
      </c>
      <c r="Z253" s="4" t="s">
        <v>54</v>
      </c>
      <c r="AA253" s="4" t="s">
        <v>54</v>
      </c>
      <c r="AB253" s="9" t="s">
        <v>605</v>
      </c>
      <c r="AC253" s="9"/>
      <c r="AF253" s="86"/>
      <c r="AI253" s="4"/>
      <c r="AJ253" s="4" t="s">
        <v>323</v>
      </c>
      <c r="AK253" s="4" t="s">
        <v>323</v>
      </c>
      <c r="AL253" s="4" t="s">
        <v>407</v>
      </c>
      <c r="AM253" s="4" t="s">
        <v>323</v>
      </c>
      <c r="AN253" s="4" t="s">
        <v>323</v>
      </c>
      <c r="AO253" s="86"/>
      <c r="AP253" s="9" t="s">
        <v>42</v>
      </c>
      <c r="AQ253" s="4" t="s">
        <v>330</v>
      </c>
      <c r="AU253" s="43">
        <f>VLOOKUP(J253,[1]zmm081!$A$1:$D$1801,3,FALSE)</f>
        <v>5101035000</v>
      </c>
      <c r="AV253" s="43" t="str">
        <f>VLOOKUP(J253,[1]zmm081!$A$1:$D$1801,4,FALSE)</f>
        <v>费用-用车费</v>
      </c>
      <c r="AZ253" s="101">
        <f t="shared" si="15"/>
        <v>0</v>
      </c>
    </row>
    <row r="254" spans="1:52" ht="13.05" customHeight="1" x14ac:dyDescent="0.3">
      <c r="A254" s="16" t="s">
        <v>13</v>
      </c>
      <c r="B254" s="42" t="s">
        <v>15</v>
      </c>
      <c r="C254" s="4" t="s">
        <v>1321</v>
      </c>
      <c r="D254" s="86" t="s">
        <v>147</v>
      </c>
      <c r="E254" s="4" t="s">
        <v>104</v>
      </c>
      <c r="F254" s="86" t="str">
        <f>VLOOKUP(E254,[1]产品服务编号编码规则!$K:$O,4,0)</f>
        <v>01</v>
      </c>
      <c r="G254" s="4" t="s">
        <v>105</v>
      </c>
      <c r="H254" s="98">
        <f>VLOOKUP(G254,[1]产品服务编号编码规则!M:O,3,0)</f>
        <v>1</v>
      </c>
      <c r="I254" s="86" t="s">
        <v>125</v>
      </c>
      <c r="J254" s="42" t="str">
        <f t="shared" si="14"/>
        <v>DDJ01102</v>
      </c>
      <c r="K254" s="46" t="s">
        <v>1326</v>
      </c>
      <c r="L254" s="92" t="s">
        <v>40</v>
      </c>
      <c r="M254" s="11">
        <v>1</v>
      </c>
      <c r="N254" s="9" t="s">
        <v>1327</v>
      </c>
      <c r="O254" s="16" t="str">
        <f t="shared" si="16"/>
        <v>J</v>
      </c>
      <c r="P254" s="4" t="s">
        <v>601</v>
      </c>
      <c r="Q254" s="9">
        <f>VLOOKUP($P254,[1]税率!$H:$K,3,0)</f>
        <v>0.09</v>
      </c>
      <c r="R254" s="4" t="str">
        <f>VLOOKUP($P254,[1]税率!$H:$K,4,0)</f>
        <v>运输服务（进）</v>
      </c>
      <c r="S254" s="4" t="s">
        <v>603</v>
      </c>
      <c r="T254" s="5">
        <f>VLOOKUP(S254,[1]税率!A:B,2,0)</f>
        <v>5.0000000000000001E-4</v>
      </c>
      <c r="U254" s="4" t="str">
        <f>VLOOKUP(S254,[1]税率!A:C,3,0)</f>
        <v>YS</v>
      </c>
      <c r="V254" s="16" t="s">
        <v>642</v>
      </c>
      <c r="W254" s="4" t="s">
        <v>643</v>
      </c>
      <c r="X254" s="4" t="s">
        <v>54</v>
      </c>
      <c r="Y254" s="4" t="s">
        <v>54</v>
      </c>
      <c r="Z254" s="4" t="s">
        <v>54</v>
      </c>
      <c r="AA254" s="4" t="s">
        <v>54</v>
      </c>
      <c r="AB254" s="9" t="s">
        <v>605</v>
      </c>
      <c r="AC254" s="9"/>
      <c r="AF254" s="86"/>
      <c r="AI254" s="5"/>
      <c r="AJ254" s="4" t="s">
        <v>323</v>
      </c>
      <c r="AK254" s="4" t="s">
        <v>323</v>
      </c>
      <c r="AL254" s="4" t="s">
        <v>407</v>
      </c>
      <c r="AM254" s="4" t="s">
        <v>323</v>
      </c>
      <c r="AN254" s="4" t="s">
        <v>323</v>
      </c>
      <c r="AP254" s="9" t="s">
        <v>42</v>
      </c>
      <c r="AQ254" s="4" t="s">
        <v>330</v>
      </c>
      <c r="AU254" s="43">
        <f>VLOOKUP(J254,[1]zmm081!$A$1:$D$1801,3,FALSE)</f>
        <v>5101015000</v>
      </c>
      <c r="AV254" s="43" t="str">
        <f>VLOOKUP(J254,[1]zmm081!$A$1:$D$1801,4,FALSE)</f>
        <v>费用-运输费</v>
      </c>
      <c r="AZ254" s="101">
        <f t="shared" si="15"/>
        <v>0</v>
      </c>
    </row>
    <row r="255" spans="1:52" ht="13.05" customHeight="1" x14ac:dyDescent="0.3">
      <c r="A255" s="16" t="s">
        <v>13</v>
      </c>
      <c r="B255" s="42" t="s">
        <v>15</v>
      </c>
      <c r="C255" s="4" t="s">
        <v>1321</v>
      </c>
      <c r="D255" s="86" t="s">
        <v>147</v>
      </c>
      <c r="E255" s="4" t="s">
        <v>104</v>
      </c>
      <c r="F255" s="86" t="str">
        <f>VLOOKUP(E255,[1]产品服务编号编码规则!$K:$O,4,0)</f>
        <v>01</v>
      </c>
      <c r="G255" s="4" t="s">
        <v>115</v>
      </c>
      <c r="H255" s="98">
        <f>VLOOKUP(G255,[1]产品服务编号编码规则!M:O,3,0)</f>
        <v>3</v>
      </c>
      <c r="I255" s="86" t="s">
        <v>32</v>
      </c>
      <c r="J255" s="42" t="str">
        <f t="shared" si="14"/>
        <v>DDJ01301</v>
      </c>
      <c r="K255" s="4" t="s">
        <v>1329</v>
      </c>
      <c r="L255" s="92" t="s">
        <v>40</v>
      </c>
      <c r="M255" s="11">
        <v>1</v>
      </c>
      <c r="N255" s="9" t="s">
        <v>1330</v>
      </c>
      <c r="O255" s="16" t="str">
        <f t="shared" si="16"/>
        <v>J</v>
      </c>
      <c r="P255" s="4" t="s">
        <v>601</v>
      </c>
      <c r="Q255" s="9">
        <f>VLOOKUP($P255,[1]税率!$H:$K,3,0)</f>
        <v>0.09</v>
      </c>
      <c r="R255" s="4" t="str">
        <f>VLOOKUP($P255,[1]税率!$H:$K,4,0)</f>
        <v>运输服务（进）</v>
      </c>
      <c r="S255" s="4" t="s">
        <v>370</v>
      </c>
      <c r="T255" s="5">
        <f>VLOOKUP(S255,[1]税率!A:B,2,0)</f>
        <v>0</v>
      </c>
      <c r="U255" s="4" t="str">
        <f>VLOOKUP(S255,[1]税率!A:C,3,0)</f>
        <v>FW</v>
      </c>
      <c r="V255" s="16" t="s">
        <v>673</v>
      </c>
      <c r="W255" s="4" t="s">
        <v>674</v>
      </c>
      <c r="X255" s="4" t="s">
        <v>54</v>
      </c>
      <c r="Y255" s="4" t="s">
        <v>54</v>
      </c>
      <c r="Z255" s="4" t="s">
        <v>54</v>
      </c>
      <c r="AA255" s="4" t="s">
        <v>54</v>
      </c>
      <c r="AF255" s="4"/>
      <c r="AJ255" s="4" t="s">
        <v>323</v>
      </c>
      <c r="AK255" s="4" t="s">
        <v>323</v>
      </c>
      <c r="AL255" s="4" t="s">
        <v>407</v>
      </c>
      <c r="AM255" s="4" t="s">
        <v>323</v>
      </c>
      <c r="AN255" s="4" t="s">
        <v>323</v>
      </c>
      <c r="AP255" s="9" t="s">
        <v>42</v>
      </c>
      <c r="AQ255" s="4" t="s">
        <v>330</v>
      </c>
      <c r="AU255" s="43">
        <f>VLOOKUP(J255,[1]zmm081!$A$1:$D$1801,3,FALSE)</f>
        <v>5101014000</v>
      </c>
      <c r="AV255" s="43" t="str">
        <f>VLOOKUP(J255,[1]zmm081!$A$1:$D$1801,4,FALSE)</f>
        <v>费用-差旅费</v>
      </c>
      <c r="AZ255" s="101">
        <f t="shared" si="15"/>
        <v>0</v>
      </c>
    </row>
    <row r="256" spans="1:52" ht="13.05" customHeight="1" x14ac:dyDescent="0.3">
      <c r="A256" s="4" t="s">
        <v>13</v>
      </c>
      <c r="B256" s="16" t="s">
        <v>15</v>
      </c>
      <c r="C256" s="4" t="s">
        <v>1321</v>
      </c>
      <c r="D256" s="86" t="s">
        <v>147</v>
      </c>
      <c r="E256" s="4" t="s">
        <v>104</v>
      </c>
      <c r="F256" s="86" t="str">
        <f>VLOOKUP(E256,[1]产品服务编号编码规则!$K:$O,4,0)</f>
        <v>01</v>
      </c>
      <c r="G256" s="16" t="s">
        <v>115</v>
      </c>
      <c r="H256" s="98">
        <f>VLOOKUP(G256,[1]产品服务编号编码规则!M:O,3,0)</f>
        <v>3</v>
      </c>
      <c r="I256" s="86" t="s">
        <v>125</v>
      </c>
      <c r="J256" s="42" t="str">
        <f t="shared" si="14"/>
        <v>DDJ01302</v>
      </c>
      <c r="K256" s="4" t="s">
        <v>1332</v>
      </c>
      <c r="L256" s="11" t="s">
        <v>40</v>
      </c>
      <c r="M256" s="11">
        <v>1</v>
      </c>
      <c r="N256" s="4" t="s">
        <v>1333</v>
      </c>
      <c r="O256" s="16" t="str">
        <f t="shared" si="16"/>
        <v>J</v>
      </c>
      <c r="P256" s="4" t="s">
        <v>601</v>
      </c>
      <c r="Q256" s="9">
        <f>VLOOKUP($P256,[1]税率!$H:$K,3,0)</f>
        <v>0.09</v>
      </c>
      <c r="R256" s="4" t="str">
        <f>VLOOKUP($P256,[1]税率!$H:$K,4,0)</f>
        <v>运输服务（进）</v>
      </c>
      <c r="S256" s="16" t="s">
        <v>603</v>
      </c>
      <c r="T256" s="5">
        <f>VLOOKUP(S256,[1]税率!A:B,2,0)</f>
        <v>5.0000000000000001E-4</v>
      </c>
      <c r="U256" s="4" t="str">
        <f>VLOOKUP(S256,[1]税率!A:C,3,0)</f>
        <v>YS</v>
      </c>
      <c r="V256" s="16" t="s">
        <v>642</v>
      </c>
      <c r="W256" s="4" t="s">
        <v>643</v>
      </c>
      <c r="X256" s="4" t="s">
        <v>54</v>
      </c>
      <c r="Y256" s="4" t="s">
        <v>54</v>
      </c>
      <c r="Z256" s="4" t="s">
        <v>54</v>
      </c>
      <c r="AA256" s="4" t="s">
        <v>54</v>
      </c>
      <c r="AB256" s="4" t="s">
        <v>605</v>
      </c>
      <c r="AF256" s="4"/>
      <c r="AJ256" s="4" t="s">
        <v>406</v>
      </c>
      <c r="AK256" s="4" t="s">
        <v>231</v>
      </c>
      <c r="AL256" s="4" t="s">
        <v>407</v>
      </c>
      <c r="AN256" s="4" t="s">
        <v>644</v>
      </c>
      <c r="AP256" s="4" t="s">
        <v>42</v>
      </c>
      <c r="AQ256" s="4" t="s">
        <v>324</v>
      </c>
      <c r="AR256" s="4" t="s">
        <v>387</v>
      </c>
      <c r="AS256" s="4" t="s">
        <v>1334</v>
      </c>
      <c r="AU256" s="43">
        <f>VLOOKUP(J256,[1]zmm081!$A$1:$D$1801,3,FALSE)</f>
        <v>5101015000</v>
      </c>
      <c r="AV256" s="43" t="str">
        <f>VLOOKUP(J256,[1]zmm081!$A$1:$D$1801,4,FALSE)</f>
        <v>费用-运输费</v>
      </c>
      <c r="AZ256" s="101">
        <f t="shared" si="15"/>
        <v>0</v>
      </c>
    </row>
    <row r="257" spans="1:52" ht="13.05" customHeight="1" x14ac:dyDescent="0.3">
      <c r="A257" s="16" t="s">
        <v>13</v>
      </c>
      <c r="B257" s="42" t="s">
        <v>15</v>
      </c>
      <c r="C257" s="4" t="s">
        <v>1321</v>
      </c>
      <c r="D257" s="86" t="s">
        <v>147</v>
      </c>
      <c r="E257" s="16" t="s">
        <v>153</v>
      </c>
      <c r="F257" s="86" t="str">
        <f>VLOOKUP(E257,[1]产品服务编号编码规则!$K:$O,4,0)</f>
        <v>03</v>
      </c>
      <c r="G257" s="4" t="s">
        <v>158</v>
      </c>
      <c r="H257" s="98">
        <f>VLOOKUP(G257,[1]产品服务编号编码规则!M:O,3,0)</f>
        <v>2</v>
      </c>
      <c r="I257" s="86" t="s">
        <v>32</v>
      </c>
      <c r="J257" s="42" t="str">
        <f t="shared" si="14"/>
        <v>DDJ03201</v>
      </c>
      <c r="K257" s="46" t="s">
        <v>1336</v>
      </c>
      <c r="L257" s="92" t="s">
        <v>40</v>
      </c>
      <c r="M257" s="11">
        <v>1</v>
      </c>
      <c r="N257" s="9" t="s">
        <v>1337</v>
      </c>
      <c r="O257" s="16" t="str">
        <f t="shared" si="16"/>
        <v>J</v>
      </c>
      <c r="P257" s="4" t="s">
        <v>763</v>
      </c>
      <c r="Q257" s="9">
        <f>VLOOKUP($P257,[1]税率!$H:$K,3,0)</f>
        <v>0.13</v>
      </c>
      <c r="R257" s="4" t="str">
        <f>VLOOKUP($P257,[1]税率!$H:$K,4,0)</f>
        <v>有形动产租赁（进）</v>
      </c>
      <c r="S257" s="4" t="s">
        <v>365</v>
      </c>
      <c r="T257" s="5">
        <f>VLOOKUP(S257,[1]税率!A:B,2,0)</f>
        <v>1E-3</v>
      </c>
      <c r="U257" s="4" t="str">
        <f>VLOOKUP(S257,[1]税率!A:C,3,0)</f>
        <v>ZL</v>
      </c>
      <c r="V257" s="16" t="s">
        <v>765</v>
      </c>
      <c r="W257" s="4" t="s">
        <v>766</v>
      </c>
      <c r="X257" s="4" t="s">
        <v>54</v>
      </c>
      <c r="Y257" s="4" t="s">
        <v>54</v>
      </c>
      <c r="Z257" s="4" t="s">
        <v>54</v>
      </c>
      <c r="AA257" s="4" t="s">
        <v>54</v>
      </c>
      <c r="AF257" s="4"/>
      <c r="AJ257" s="4" t="s">
        <v>323</v>
      </c>
      <c r="AK257" s="4" t="s">
        <v>323</v>
      </c>
      <c r="AL257" s="4" t="s">
        <v>407</v>
      </c>
      <c r="AM257" s="4" t="s">
        <v>323</v>
      </c>
      <c r="AN257" s="4" t="s">
        <v>323</v>
      </c>
      <c r="AP257" s="4" t="s">
        <v>42</v>
      </c>
      <c r="AQ257" s="4" t="s">
        <v>330</v>
      </c>
      <c r="AU257" s="43">
        <f>VLOOKUP(J257,[1]zmm081!$A$1:$D$1801,3,FALSE)</f>
        <v>5101043000</v>
      </c>
      <c r="AV257" s="43" t="str">
        <f>VLOOKUP(J257,[1]zmm081!$A$1:$D$1801,4,FALSE)</f>
        <v>费用-租赁费</v>
      </c>
      <c r="AZ257" s="101">
        <f t="shared" si="15"/>
        <v>0</v>
      </c>
    </row>
    <row r="258" spans="1:52" ht="13.05" customHeight="1" x14ac:dyDescent="0.3">
      <c r="A258" s="16" t="s">
        <v>13</v>
      </c>
      <c r="B258" s="42" t="s">
        <v>15</v>
      </c>
      <c r="C258" s="4" t="s">
        <v>1321</v>
      </c>
      <c r="D258" s="86" t="s">
        <v>147</v>
      </c>
      <c r="E258" s="4" t="s">
        <v>193</v>
      </c>
      <c r="F258" s="86">
        <f>VLOOKUP(E258,[1]产品服务编号编码规则!$K:$O,4,0)</f>
        <v>10</v>
      </c>
      <c r="G258" s="4" t="s">
        <v>194</v>
      </c>
      <c r="H258" s="98">
        <f>VLOOKUP(G258,[1]产品服务编号编码规则!M:O,3,0)</f>
        <v>1</v>
      </c>
      <c r="I258" s="86" t="s">
        <v>32</v>
      </c>
      <c r="J258" s="42" t="str">
        <f t="shared" si="14"/>
        <v>DDJ10101</v>
      </c>
      <c r="K258" s="46" t="s">
        <v>1339</v>
      </c>
      <c r="L258" s="92" t="s">
        <v>40</v>
      </c>
      <c r="M258" s="11">
        <v>1</v>
      </c>
      <c r="N258" s="9" t="s">
        <v>1340</v>
      </c>
      <c r="O258" s="16" t="str">
        <f t="shared" si="16"/>
        <v>J</v>
      </c>
      <c r="P258" s="4" t="s">
        <v>633</v>
      </c>
      <c r="Q258" s="9">
        <f>VLOOKUP($P258,[1]税率!$H:$K,3,0)</f>
        <v>0.06</v>
      </c>
      <c r="R258" s="4" t="str">
        <f>VLOOKUP($P258,[1]税率!$H:$K,4,0)</f>
        <v>其他</v>
      </c>
      <c r="S258" s="4" t="s">
        <v>370</v>
      </c>
      <c r="T258" s="5">
        <f>VLOOKUP(S258,[1]税率!A:B,2,0)</f>
        <v>0</v>
      </c>
      <c r="U258" s="4" t="str">
        <f>VLOOKUP(S258,[1]税率!A:C,3,0)</f>
        <v>FW</v>
      </c>
      <c r="V258" s="16" t="s">
        <v>873</v>
      </c>
      <c r="W258" s="4" t="s">
        <v>874</v>
      </c>
      <c r="X258" s="4" t="s">
        <v>54</v>
      </c>
      <c r="Y258" s="4" t="s">
        <v>54</v>
      </c>
      <c r="Z258" s="4" t="s">
        <v>54</v>
      </c>
      <c r="AA258" s="4" t="s">
        <v>54</v>
      </c>
      <c r="AB258" s="9"/>
      <c r="AC258" s="9"/>
      <c r="AF258" s="86"/>
      <c r="AI258" s="5"/>
      <c r="AJ258" s="4" t="s">
        <v>323</v>
      </c>
      <c r="AK258" s="4" t="s">
        <v>323</v>
      </c>
      <c r="AL258" s="4" t="s">
        <v>407</v>
      </c>
      <c r="AM258" s="4" t="s">
        <v>323</v>
      </c>
      <c r="AN258" s="4" t="s">
        <v>323</v>
      </c>
      <c r="AP258" s="9" t="s">
        <v>42</v>
      </c>
      <c r="AQ258" s="4" t="s">
        <v>330</v>
      </c>
      <c r="AU258" s="43">
        <f>VLOOKUP(J258,[1]zmm081!$A$1:$D$1801,3,FALSE)</f>
        <v>5101063000</v>
      </c>
      <c r="AV258" s="43" t="str">
        <f>VLOOKUP(J258,[1]zmm081!$A$1:$D$1801,4,FALSE)</f>
        <v>费用-检测费</v>
      </c>
      <c r="AZ258" s="101">
        <f t="shared" si="15"/>
        <v>0</v>
      </c>
    </row>
    <row r="259" spans="1:52" ht="13.05" customHeight="1" x14ac:dyDescent="0.3">
      <c r="A259" s="16" t="s">
        <v>13</v>
      </c>
      <c r="B259" s="42" t="s">
        <v>15</v>
      </c>
      <c r="C259" s="4" t="s">
        <v>1321</v>
      </c>
      <c r="D259" s="86" t="s">
        <v>147</v>
      </c>
      <c r="E259" s="4" t="s">
        <v>193</v>
      </c>
      <c r="F259" s="86">
        <f>VLOOKUP(E259,[1]产品服务编号编码规则!$K:$O,4,0)</f>
        <v>10</v>
      </c>
      <c r="G259" s="4" t="s">
        <v>194</v>
      </c>
      <c r="H259" s="98">
        <f>VLOOKUP(G259,[1]产品服务编号编码规则!M:O,3,0)</f>
        <v>1</v>
      </c>
      <c r="I259" s="86" t="s">
        <v>125</v>
      </c>
      <c r="J259" s="42" t="str">
        <f t="shared" si="14"/>
        <v>DDJ10102</v>
      </c>
      <c r="K259" s="46" t="s">
        <v>1342</v>
      </c>
      <c r="L259" s="11" t="s">
        <v>40</v>
      </c>
      <c r="M259" s="11">
        <v>1</v>
      </c>
      <c r="N259" s="9" t="s">
        <v>1343</v>
      </c>
      <c r="O259" s="16" t="str">
        <f t="shared" si="16"/>
        <v>J</v>
      </c>
      <c r="P259" s="4" t="s">
        <v>633</v>
      </c>
      <c r="Q259" s="9">
        <f>VLOOKUP($P259,[1]税率!$H:$K,3,0)</f>
        <v>0.06</v>
      </c>
      <c r="R259" s="4" t="str">
        <f>VLOOKUP($P259,[1]税率!$H:$K,4,0)</f>
        <v>其他</v>
      </c>
      <c r="S259" s="4" t="s">
        <v>370</v>
      </c>
      <c r="T259" s="5">
        <f>VLOOKUP(S259,[1]税率!A:B,2,0)</f>
        <v>0</v>
      </c>
      <c r="U259" s="4" t="str">
        <f>VLOOKUP(S259,[1]税率!A:C,3,0)</f>
        <v>FW</v>
      </c>
      <c r="V259" s="16" t="s">
        <v>955</v>
      </c>
      <c r="W259" s="4" t="s">
        <v>956</v>
      </c>
      <c r="X259" s="4" t="s">
        <v>54</v>
      </c>
      <c r="Y259" s="4" t="s">
        <v>54</v>
      </c>
      <c r="Z259" s="4" t="s">
        <v>54</v>
      </c>
      <c r="AA259" s="4" t="s">
        <v>54</v>
      </c>
      <c r="AB259" s="9"/>
      <c r="AF259" s="86"/>
      <c r="AI259" s="5"/>
      <c r="AJ259" s="4" t="s">
        <v>323</v>
      </c>
      <c r="AK259" s="4" t="s">
        <v>323</v>
      </c>
      <c r="AL259" s="4" t="s">
        <v>407</v>
      </c>
      <c r="AM259" s="4" t="s">
        <v>323</v>
      </c>
      <c r="AN259" s="4" t="s">
        <v>323</v>
      </c>
      <c r="AP259" s="9" t="s">
        <v>42</v>
      </c>
      <c r="AQ259" s="4" t="s">
        <v>330</v>
      </c>
      <c r="AU259" s="43">
        <f>VLOOKUP(J259,[1]zmm081!$A$1:$D$1801,3,FALSE)</f>
        <v>5101045000</v>
      </c>
      <c r="AV259" s="43" t="str">
        <f>VLOOKUP(J259,[1]zmm081!$A$1:$D$1801,4,FALSE)</f>
        <v>费用-认证费</v>
      </c>
      <c r="AZ259" s="101">
        <f t="shared" si="15"/>
        <v>0</v>
      </c>
    </row>
    <row r="260" spans="1:52" ht="13.05" customHeight="1" x14ac:dyDescent="0.3">
      <c r="A260" s="16" t="s">
        <v>13</v>
      </c>
      <c r="B260" s="42" t="s">
        <v>15</v>
      </c>
      <c r="C260" s="4" t="s">
        <v>1321</v>
      </c>
      <c r="D260" s="86" t="s">
        <v>147</v>
      </c>
      <c r="E260" s="4" t="s">
        <v>193</v>
      </c>
      <c r="F260" s="86">
        <f>VLOOKUP(E260,[1]产品服务编号编码规则!$K:$O,4,0)</f>
        <v>10</v>
      </c>
      <c r="G260" s="4" t="s">
        <v>196</v>
      </c>
      <c r="H260" s="98">
        <f>VLOOKUP(G260,[1]产品服务编号编码规则!M:O,3,0)</f>
        <v>3</v>
      </c>
      <c r="I260" s="86" t="s">
        <v>32</v>
      </c>
      <c r="J260" s="42" t="str">
        <f t="shared" si="14"/>
        <v>DDJ10301</v>
      </c>
      <c r="K260" s="46" t="s">
        <v>1345</v>
      </c>
      <c r="L260" s="92" t="s">
        <v>40</v>
      </c>
      <c r="M260" s="11">
        <v>1</v>
      </c>
      <c r="N260" s="9" t="s">
        <v>1346</v>
      </c>
      <c r="O260" s="16" t="str">
        <f t="shared" si="16"/>
        <v>J</v>
      </c>
      <c r="P260" s="4" t="s">
        <v>633</v>
      </c>
      <c r="Q260" s="9">
        <f>VLOOKUP($P260,[1]税率!$H:$K,3,0)</f>
        <v>0.06</v>
      </c>
      <c r="R260" s="4" t="str">
        <f>VLOOKUP($P260,[1]税率!$H:$K,4,0)</f>
        <v>其他</v>
      </c>
      <c r="S260" s="4" t="s">
        <v>370</v>
      </c>
      <c r="T260" s="5">
        <f>VLOOKUP(S260,[1]税率!A:B,2,0)</f>
        <v>0</v>
      </c>
      <c r="U260" s="4" t="str">
        <f>VLOOKUP(S260,[1]税率!A:C,3,0)</f>
        <v>FW</v>
      </c>
      <c r="V260" s="16" t="s">
        <v>424</v>
      </c>
      <c r="W260" s="4" t="s">
        <v>425</v>
      </c>
      <c r="X260" s="4" t="s">
        <v>54</v>
      </c>
      <c r="Y260" s="4" t="s">
        <v>54</v>
      </c>
      <c r="Z260" s="4" t="s">
        <v>54</v>
      </c>
      <c r="AA260" s="4" t="s">
        <v>54</v>
      </c>
      <c r="AB260" s="9"/>
      <c r="AF260" s="4"/>
      <c r="AJ260" s="4" t="s">
        <v>323</v>
      </c>
      <c r="AK260" s="4" t="s">
        <v>323</v>
      </c>
      <c r="AL260" s="4" t="s">
        <v>407</v>
      </c>
      <c r="AM260" s="4" t="s">
        <v>323</v>
      </c>
      <c r="AN260" s="4" t="s">
        <v>323</v>
      </c>
      <c r="AP260" s="9" t="s">
        <v>42</v>
      </c>
      <c r="AQ260" s="4" t="s">
        <v>330</v>
      </c>
      <c r="AU260" s="43">
        <f>VLOOKUP(J260,[1]zmm081!$A$1:$D$1801,3,FALSE)</f>
        <v>5101011000</v>
      </c>
      <c r="AV260" s="43" t="str">
        <f>VLOOKUP(J260,[1]zmm081!$A$1:$D$1801,4,FALSE)</f>
        <v>费用-办公费</v>
      </c>
      <c r="AZ260" s="101">
        <f t="shared" si="15"/>
        <v>0</v>
      </c>
    </row>
    <row r="261" spans="1:52" ht="13.05" customHeight="1" x14ac:dyDescent="0.3">
      <c r="A261" s="16" t="s">
        <v>13</v>
      </c>
      <c r="B261" s="42" t="s">
        <v>15</v>
      </c>
      <c r="C261" s="4" t="s">
        <v>17</v>
      </c>
      <c r="D261" s="86" t="s">
        <v>19</v>
      </c>
      <c r="E261" s="4" t="s">
        <v>608</v>
      </c>
      <c r="F261" s="115" t="s">
        <v>216</v>
      </c>
      <c r="H261" s="98" t="s">
        <v>420</v>
      </c>
      <c r="I261" s="86" t="s">
        <v>216</v>
      </c>
      <c r="J261" s="42" t="str">
        <f t="shared" si="14"/>
        <v>DDK00000</v>
      </c>
      <c r="K261" s="4" t="s">
        <v>1348</v>
      </c>
      <c r="L261" s="92" t="s">
        <v>40</v>
      </c>
      <c r="M261" s="11">
        <v>1</v>
      </c>
      <c r="N261" s="4" t="s">
        <v>1349</v>
      </c>
      <c r="O261" s="16" t="str">
        <f t="shared" si="16"/>
        <v>K</v>
      </c>
      <c r="P261" s="9" t="s">
        <v>612</v>
      </c>
      <c r="Q261" s="9">
        <f>VLOOKUP($P261,[1]税率!$H:$K,3,0)</f>
        <v>0</v>
      </c>
      <c r="R261" s="4" t="str">
        <f>VLOOKUP($P261,[1]税率!$H:$K,4,0)</f>
        <v>进项税</v>
      </c>
      <c r="S261" s="16" t="s">
        <v>370</v>
      </c>
      <c r="T261" s="5">
        <f>VLOOKUP(S261,[1]税率!A:B,2,0)</f>
        <v>0</v>
      </c>
      <c r="U261" s="4" t="str">
        <f>VLOOKUP(S261,[1]税率!A:C,3,0)</f>
        <v>FW</v>
      </c>
      <c r="V261" s="16" t="s">
        <v>1350</v>
      </c>
      <c r="W261" s="4" t="s">
        <v>1351</v>
      </c>
      <c r="X261" s="4" t="s">
        <v>54</v>
      </c>
      <c r="Y261" s="4" t="s">
        <v>54</v>
      </c>
      <c r="Z261" s="4" t="s">
        <v>54</v>
      </c>
      <c r="AA261" s="4" t="s">
        <v>54</v>
      </c>
      <c r="AB261" s="9"/>
      <c r="AC261" s="9"/>
      <c r="AF261" s="86"/>
      <c r="AI261" s="5"/>
      <c r="AJ261" s="4" t="s">
        <v>323</v>
      </c>
      <c r="AK261" s="4" t="s">
        <v>323</v>
      </c>
      <c r="AL261" s="4" t="s">
        <v>407</v>
      </c>
      <c r="AM261" s="4" t="s">
        <v>323</v>
      </c>
      <c r="AN261" s="4" t="s">
        <v>323</v>
      </c>
      <c r="AP261" s="9" t="s">
        <v>42</v>
      </c>
      <c r="AQ261" s="4" t="s">
        <v>324</v>
      </c>
      <c r="AU261" s="43">
        <f>VLOOKUP(J261,[1]zmm081!$A$1:$D$1801,3,FALSE)</f>
        <v>8001040027</v>
      </c>
      <c r="AV261" s="43" t="str">
        <f>VLOOKUP(J261,[1]zmm081!$A$1:$D$1801,4,FALSE)</f>
        <v>在建工程成本-待摊支出-税费</v>
      </c>
      <c r="AZ261" s="101">
        <f t="shared" si="15"/>
        <v>0</v>
      </c>
    </row>
    <row r="262" spans="1:52" ht="13.05" customHeight="1" x14ac:dyDescent="0.3">
      <c r="A262" s="16" t="s">
        <v>13</v>
      </c>
      <c r="B262" s="42" t="s">
        <v>15</v>
      </c>
      <c r="C262" s="4" t="s">
        <v>17</v>
      </c>
      <c r="D262" s="86" t="s">
        <v>19</v>
      </c>
      <c r="E262" s="4" t="s">
        <v>608</v>
      </c>
      <c r="F262" s="115" t="s">
        <v>216</v>
      </c>
      <c r="H262" s="98" t="s">
        <v>420</v>
      </c>
      <c r="I262" s="86" t="s">
        <v>32</v>
      </c>
      <c r="J262" s="42" t="str">
        <f t="shared" si="14"/>
        <v>DDK00001</v>
      </c>
      <c r="K262" s="4" t="s">
        <v>1353</v>
      </c>
      <c r="L262" s="11" t="s">
        <v>40</v>
      </c>
      <c r="M262" s="11">
        <v>1</v>
      </c>
      <c r="N262" s="4" t="s">
        <v>1354</v>
      </c>
      <c r="O262" s="16" t="str">
        <f t="shared" si="16"/>
        <v>K</v>
      </c>
      <c r="P262" s="9" t="s">
        <v>612</v>
      </c>
      <c r="Q262" s="9">
        <f>VLOOKUP($P262,[1]税率!$H:$K,3,0)</f>
        <v>0</v>
      </c>
      <c r="R262" s="4" t="str">
        <f>VLOOKUP($P262,[1]税率!$H:$K,4,0)</f>
        <v>进项税</v>
      </c>
      <c r="S262" s="16" t="s">
        <v>370</v>
      </c>
      <c r="T262" s="5">
        <f>VLOOKUP(S262,[1]税率!A:B,2,0)</f>
        <v>0</v>
      </c>
      <c r="U262" s="4" t="str">
        <f>VLOOKUP(S262,[1]税率!A:C,3,0)</f>
        <v>FW</v>
      </c>
      <c r="V262" s="41" t="s">
        <v>1350</v>
      </c>
      <c r="W262" s="40" t="s">
        <v>1351</v>
      </c>
      <c r="X262" s="4" t="s">
        <v>54</v>
      </c>
      <c r="Y262" s="4" t="s">
        <v>54</v>
      </c>
      <c r="Z262" s="4" t="s">
        <v>54</v>
      </c>
      <c r="AA262" s="4" t="s">
        <v>54</v>
      </c>
      <c r="AB262" s="9"/>
      <c r="AF262" s="4"/>
      <c r="AJ262" s="4" t="s">
        <v>323</v>
      </c>
      <c r="AK262" s="4" t="s">
        <v>323</v>
      </c>
      <c r="AL262" s="4" t="s">
        <v>407</v>
      </c>
      <c r="AM262" s="4" t="s">
        <v>323</v>
      </c>
      <c r="AN262" s="4" t="s">
        <v>323</v>
      </c>
      <c r="AQ262" s="4" t="s">
        <v>324</v>
      </c>
      <c r="AU262" s="43">
        <f>VLOOKUP(J262,[1]zmm081!$A$1:$D$1801,3,FALSE)</f>
        <v>8001040027</v>
      </c>
      <c r="AV262" s="43" t="str">
        <f>VLOOKUP(J262,[1]zmm081!$A$1:$D$1801,4,FALSE)</f>
        <v>在建工程成本-待摊支出-税费</v>
      </c>
      <c r="AZ262" s="101">
        <f t="shared" si="15"/>
        <v>0</v>
      </c>
    </row>
    <row r="263" spans="1:52" ht="13.05" customHeight="1" x14ac:dyDescent="0.3">
      <c r="A263" s="4" t="s">
        <v>13</v>
      </c>
      <c r="B263" s="16" t="s">
        <v>15</v>
      </c>
      <c r="C263" s="4" t="s">
        <v>17</v>
      </c>
      <c r="D263" s="86" t="s">
        <v>19</v>
      </c>
      <c r="E263" s="4" t="s">
        <v>217</v>
      </c>
      <c r="F263" s="86" t="str">
        <f>VLOOKUP(E263,[1]产品服务编号编码规则!$K:$O,4,0)</f>
        <v>00</v>
      </c>
      <c r="G263" s="16" t="s">
        <v>219</v>
      </c>
      <c r="H263" s="98">
        <f>VLOOKUP(G263,[1]产品服务编号编码规则!M:O,3,0)</f>
        <v>1</v>
      </c>
      <c r="I263" s="86" t="s">
        <v>32</v>
      </c>
      <c r="J263" s="42" t="str">
        <f t="shared" si="14"/>
        <v>DDK00101</v>
      </c>
      <c r="K263" s="4" t="s">
        <v>1356</v>
      </c>
      <c r="L263" s="11" t="s">
        <v>40</v>
      </c>
      <c r="M263" s="11">
        <v>1</v>
      </c>
      <c r="N263" s="4" t="s">
        <v>632</v>
      </c>
      <c r="O263" s="16" t="str">
        <f t="shared" si="16"/>
        <v>K</v>
      </c>
      <c r="P263" s="4" t="s">
        <v>633</v>
      </c>
      <c r="Q263" s="9">
        <f>VLOOKUP($P263,[1]税率!$H:$K,3,0)</f>
        <v>0.06</v>
      </c>
      <c r="R263" s="4" t="str">
        <f>VLOOKUP($P263,[1]税率!$H:$K,4,0)</f>
        <v>其他</v>
      </c>
      <c r="S263" s="16" t="s">
        <v>370</v>
      </c>
      <c r="T263" s="16">
        <f>VLOOKUP(S263,[1]税率!A:B,2,0)</f>
        <v>0</v>
      </c>
      <c r="U263" s="4" t="str">
        <f>VLOOKUP(S263,[1]税率!A:C,3,0)</f>
        <v>FW</v>
      </c>
      <c r="V263" s="16" t="s">
        <v>1357</v>
      </c>
      <c r="W263" s="4" t="s">
        <v>1358</v>
      </c>
      <c r="X263" s="4" t="s">
        <v>54</v>
      </c>
      <c r="Y263" s="4" t="s">
        <v>54</v>
      </c>
      <c r="Z263" s="4" t="s">
        <v>54</v>
      </c>
      <c r="AA263" s="4" t="s">
        <v>54</v>
      </c>
      <c r="AF263" s="4"/>
      <c r="AJ263" s="4" t="s">
        <v>430</v>
      </c>
      <c r="AQ263" s="4" t="s">
        <v>324</v>
      </c>
      <c r="AR263" s="4" t="s">
        <v>1359</v>
      </c>
      <c r="AS263" s="4" t="s">
        <v>1360</v>
      </c>
      <c r="AU263" s="43">
        <f>VLOOKUP(J263,[1]zmm081!$A$1:$D$1801,3,FALSE)</f>
        <v>8001030000</v>
      </c>
      <c r="AV263" s="43" t="str">
        <f>VLOOKUP(J263,[1]zmm081!$A$1:$D$1801,4,FALSE)</f>
        <v>在建工程成本-安装费</v>
      </c>
      <c r="AZ263" s="101">
        <f t="shared" si="15"/>
        <v>0</v>
      </c>
    </row>
    <row r="264" spans="1:52" ht="14.25" customHeight="1" x14ac:dyDescent="0.3">
      <c r="A264" s="16" t="s">
        <v>13</v>
      </c>
      <c r="B264" s="42" t="s">
        <v>15</v>
      </c>
      <c r="C264" s="4" t="s">
        <v>17</v>
      </c>
      <c r="D264" s="86" t="s">
        <v>19</v>
      </c>
      <c r="E264" s="4" t="s">
        <v>153</v>
      </c>
      <c r="F264" s="86" t="str">
        <f>VLOOKUP(E264,[1]产品服务编号编码规则!$K:$O,4,0)</f>
        <v>03</v>
      </c>
      <c r="G264" s="4" t="s">
        <v>158</v>
      </c>
      <c r="H264" s="98">
        <f>VLOOKUP(G264,[1]产品服务编号编码规则!M:O,3,0)</f>
        <v>2</v>
      </c>
      <c r="I264" s="86" t="s">
        <v>32</v>
      </c>
      <c r="J264" s="42" t="str">
        <f t="shared" si="14"/>
        <v>DDK03201</v>
      </c>
      <c r="K264" s="4" t="s">
        <v>1362</v>
      </c>
      <c r="L264" s="92" t="s">
        <v>40</v>
      </c>
      <c r="M264" s="11">
        <v>1</v>
      </c>
      <c r="N264" s="9" t="s">
        <v>1363</v>
      </c>
      <c r="O264" s="16" t="str">
        <f t="shared" si="16"/>
        <v>K</v>
      </c>
      <c r="P264" s="4" t="s">
        <v>763</v>
      </c>
      <c r="Q264" s="9">
        <f>VLOOKUP($P264,[1]税率!$H:$K,3,0)</f>
        <v>0.13</v>
      </c>
      <c r="R264" s="4" t="str">
        <f>VLOOKUP($P264,[1]税率!$H:$K,4,0)</f>
        <v>有形动产租赁（进）</v>
      </c>
      <c r="S264" s="4" t="s">
        <v>365</v>
      </c>
      <c r="T264" s="5">
        <f>VLOOKUP(S264,[1]税率!A:B,2,0)</f>
        <v>1E-3</v>
      </c>
      <c r="U264" s="4" t="str">
        <f>VLOOKUP(S264,[1]税率!A:C,3,0)</f>
        <v>ZL</v>
      </c>
      <c r="V264" s="16" t="s">
        <v>1364</v>
      </c>
      <c r="W264" s="4" t="s">
        <v>1365</v>
      </c>
      <c r="X264" s="4" t="s">
        <v>54</v>
      </c>
      <c r="Y264" s="4" t="s">
        <v>54</v>
      </c>
      <c r="Z264" s="4" t="s">
        <v>54</v>
      </c>
      <c r="AA264" s="4" t="s">
        <v>54</v>
      </c>
      <c r="AB264" s="9"/>
      <c r="AC264" s="9"/>
      <c r="AF264" s="86"/>
      <c r="AI264" s="5"/>
      <c r="AJ264" s="4" t="s">
        <v>323</v>
      </c>
      <c r="AK264" s="4" t="s">
        <v>323</v>
      </c>
      <c r="AL264" s="4" t="s">
        <v>407</v>
      </c>
      <c r="AM264" s="4" t="s">
        <v>323</v>
      </c>
      <c r="AN264" s="4" t="s">
        <v>323</v>
      </c>
      <c r="AP264" s="9" t="s">
        <v>42</v>
      </c>
      <c r="AQ264" s="4" t="s">
        <v>324</v>
      </c>
      <c r="AU264" s="43">
        <f>VLOOKUP(J264,[1]zmm081!$A$1:$D$1801,3,FALSE)</f>
        <v>8001040012</v>
      </c>
      <c r="AV264" s="43" t="str">
        <f>VLOOKUP(J264,[1]zmm081!$A$1:$D$1801,4,FALSE)</f>
        <v>在建工程成本-待摊支出-管理费-用车费</v>
      </c>
      <c r="AZ264" s="101">
        <f t="shared" si="15"/>
        <v>0</v>
      </c>
    </row>
    <row r="265" spans="1:52" ht="13.05" customHeight="1" x14ac:dyDescent="0.3">
      <c r="A265" s="16" t="s">
        <v>13</v>
      </c>
      <c r="B265" s="42" t="s">
        <v>15</v>
      </c>
      <c r="C265" s="4" t="s">
        <v>17</v>
      </c>
      <c r="D265" s="86" t="s">
        <v>19</v>
      </c>
      <c r="E265" s="4" t="s">
        <v>22</v>
      </c>
      <c r="F265" s="86" t="str">
        <f>VLOOKUP(E265,[1]产品服务编号编码规则!$K:$O,4,0)</f>
        <v>05</v>
      </c>
      <c r="G265" s="4" t="s">
        <v>28</v>
      </c>
      <c r="H265" s="98">
        <f>VLOOKUP(G265,[1]产品服务编号编码规则!M:O,3,0)</f>
        <v>1</v>
      </c>
      <c r="I265" s="86" t="s">
        <v>32</v>
      </c>
      <c r="J265" s="42" t="str">
        <f t="shared" si="14"/>
        <v>DDK05101</v>
      </c>
      <c r="K265" s="4" t="s">
        <v>36</v>
      </c>
      <c r="L265" s="92" t="s">
        <v>40</v>
      </c>
      <c r="M265" s="11">
        <v>1</v>
      </c>
      <c r="N265" s="9" t="s">
        <v>1366</v>
      </c>
      <c r="O265" s="16" t="str">
        <f t="shared" si="16"/>
        <v>K</v>
      </c>
      <c r="P265" s="4" t="s">
        <v>828</v>
      </c>
      <c r="Q265" s="9">
        <f>VLOOKUP($P265,[1]税率!$H:$K,3,0)</f>
        <v>0.09</v>
      </c>
      <c r="R265" s="4" t="str">
        <f>VLOOKUP($P265,[1]税率!$H:$K,4,0)</f>
        <v>建筑安装服务（进）</v>
      </c>
      <c r="S265" s="4" t="s">
        <v>842</v>
      </c>
      <c r="T265" s="5">
        <f>VLOOKUP(S265,[1]税率!A:B,2,0)</f>
        <v>2.9999999999999997E-4</v>
      </c>
      <c r="U265" s="4" t="str">
        <f>VLOOKUP(S265,[1]税率!A:C,3,0)</f>
        <v>CB</v>
      </c>
      <c r="V265" s="16" t="s">
        <v>49</v>
      </c>
      <c r="W265" s="4" t="s">
        <v>52</v>
      </c>
      <c r="X265" s="4" t="s">
        <v>54</v>
      </c>
      <c r="Y265" s="4" t="s">
        <v>54</v>
      </c>
      <c r="Z265" s="4" t="s">
        <v>58</v>
      </c>
      <c r="AA265" s="4" t="s">
        <v>54</v>
      </c>
      <c r="AB265" s="4" t="s">
        <v>66</v>
      </c>
      <c r="AC265" s="4" t="s">
        <v>1367</v>
      </c>
      <c r="AF265" s="4"/>
      <c r="AJ265" s="4" t="s">
        <v>323</v>
      </c>
      <c r="AK265" s="4" t="s">
        <v>323</v>
      </c>
      <c r="AL265" s="4" t="s">
        <v>407</v>
      </c>
      <c r="AM265" s="4" t="s">
        <v>323</v>
      </c>
      <c r="AN265" s="4" t="s">
        <v>323</v>
      </c>
      <c r="AP265" s="4" t="s">
        <v>42</v>
      </c>
      <c r="AQ265" s="4" t="s">
        <v>324</v>
      </c>
      <c r="AU265" s="43">
        <f>VLOOKUP(J265,[1]zmm081!$A$1:$D$1801,3,FALSE)</f>
        <v>8001020000</v>
      </c>
      <c r="AV265" s="43" t="str">
        <f>VLOOKUP(J265,[1]zmm081!$A$1:$D$1801,4,FALSE)</f>
        <v>在建工程成本-建筑款</v>
      </c>
      <c r="AZ265" s="101">
        <f t="shared" si="15"/>
        <v>0</v>
      </c>
    </row>
    <row r="266" spans="1:52" ht="13.05" customHeight="1" x14ac:dyDescent="0.3">
      <c r="A266" s="16" t="s">
        <v>13</v>
      </c>
      <c r="B266" s="42" t="s">
        <v>15</v>
      </c>
      <c r="C266" s="4" t="s">
        <v>17</v>
      </c>
      <c r="D266" s="86" t="s">
        <v>19</v>
      </c>
      <c r="E266" s="4" t="s">
        <v>22</v>
      </c>
      <c r="F266" s="86" t="str">
        <f>VLOOKUP(E266,[1]产品服务编号编码规则!$K:$O,4,0)</f>
        <v>05</v>
      </c>
      <c r="G266" s="4" t="s">
        <v>28</v>
      </c>
      <c r="H266" s="98">
        <f>VLOOKUP(G266,[1]产品服务编号编码规则!M:O,3,0)</f>
        <v>1</v>
      </c>
      <c r="I266" s="86" t="s">
        <v>125</v>
      </c>
      <c r="J266" s="42" t="str">
        <f t="shared" si="14"/>
        <v>DDK05102</v>
      </c>
      <c r="K266" s="4" t="s">
        <v>269</v>
      </c>
      <c r="L266" s="92" t="s">
        <v>40</v>
      </c>
      <c r="M266" s="11">
        <v>1</v>
      </c>
      <c r="N266" s="4" t="s">
        <v>1368</v>
      </c>
      <c r="O266" s="16" t="str">
        <f t="shared" si="16"/>
        <v>K</v>
      </c>
      <c r="P266" s="4" t="s">
        <v>828</v>
      </c>
      <c r="Q266" s="9">
        <f>VLOOKUP($P266,[1]税率!$H:$K,3,0)</f>
        <v>0.09</v>
      </c>
      <c r="R266" s="4" t="str">
        <f>VLOOKUP($P266,[1]税率!$H:$K,4,0)</f>
        <v>建筑安装服务（进）</v>
      </c>
      <c r="S266" s="4" t="s">
        <v>842</v>
      </c>
      <c r="T266" s="5">
        <f>VLOOKUP(S266,[1]税率!A:B,2,0)</f>
        <v>2.9999999999999997E-4</v>
      </c>
      <c r="U266" s="4" t="str">
        <f>VLOOKUP(S266,[1]税率!A:C,3,0)</f>
        <v>CB</v>
      </c>
      <c r="V266" s="16" t="s">
        <v>270</v>
      </c>
      <c r="W266" s="16" t="s">
        <v>271</v>
      </c>
      <c r="X266" s="4" t="s">
        <v>54</v>
      </c>
      <c r="Y266" s="4" t="s">
        <v>54</v>
      </c>
      <c r="Z266" s="4" t="s">
        <v>58</v>
      </c>
      <c r="AA266" s="4" t="s">
        <v>54</v>
      </c>
      <c r="AB266" s="9" t="s">
        <v>66</v>
      </c>
      <c r="AC266" s="9" t="s">
        <v>1369</v>
      </c>
      <c r="AF266" s="86"/>
      <c r="AI266" s="5"/>
      <c r="AJ266" s="4" t="s">
        <v>323</v>
      </c>
      <c r="AK266" s="4" t="s">
        <v>323</v>
      </c>
      <c r="AL266" s="4" t="s">
        <v>407</v>
      </c>
      <c r="AM266" s="4" t="s">
        <v>323</v>
      </c>
      <c r="AN266" s="4" t="s">
        <v>323</v>
      </c>
      <c r="AP266" s="9" t="s">
        <v>42</v>
      </c>
      <c r="AQ266" s="4" t="s">
        <v>324</v>
      </c>
      <c r="AU266" s="43">
        <f>VLOOKUP(J266,[1]zmm081!$A$1:$D$1801,3,FALSE)</f>
        <v>8001040024</v>
      </c>
      <c r="AV266" s="43" t="str">
        <f>VLOOKUP(J266,[1]zmm081!$A$1:$D$1801,4,FALSE)</f>
        <v>在建工程成本-待摊支出-临时设施费</v>
      </c>
      <c r="AZ266" s="101">
        <f t="shared" si="15"/>
        <v>0</v>
      </c>
    </row>
    <row r="267" spans="1:52" ht="13.05" customHeight="1" x14ac:dyDescent="0.3">
      <c r="A267" s="16" t="s">
        <v>13</v>
      </c>
      <c r="B267" s="42" t="s">
        <v>15</v>
      </c>
      <c r="C267" s="4" t="s">
        <v>17</v>
      </c>
      <c r="D267" s="86" t="s">
        <v>19</v>
      </c>
      <c r="E267" s="4" t="s">
        <v>22</v>
      </c>
      <c r="F267" s="86" t="str">
        <f>VLOOKUP(E267,[1]产品服务编号编码规则!$K:$O,4,0)</f>
        <v>05</v>
      </c>
      <c r="G267" s="4" t="s">
        <v>165</v>
      </c>
      <c r="H267" s="98">
        <f>VLOOKUP(G267,[1]产品服务编号编码规则!M:O,3,0)</f>
        <v>2</v>
      </c>
      <c r="I267" s="86" t="s">
        <v>32</v>
      </c>
      <c r="J267" s="42" t="str">
        <f t="shared" si="14"/>
        <v>DDK05201</v>
      </c>
      <c r="K267" s="4" t="s">
        <v>1371</v>
      </c>
      <c r="L267" s="92" t="s">
        <v>40</v>
      </c>
      <c r="M267" s="11">
        <v>1</v>
      </c>
      <c r="N267" s="9" t="s">
        <v>1372</v>
      </c>
      <c r="O267" s="16" t="str">
        <f t="shared" si="16"/>
        <v>K</v>
      </c>
      <c r="P267" s="4" t="s">
        <v>828</v>
      </c>
      <c r="Q267" s="9">
        <f>VLOOKUP($P267,[1]税率!$H:$K,3,0)</f>
        <v>0.09</v>
      </c>
      <c r="R267" s="4" t="str">
        <f>VLOOKUP($P267,[1]税率!$H:$K,4,0)</f>
        <v>建筑安装服务（进）</v>
      </c>
      <c r="S267" s="4" t="s">
        <v>842</v>
      </c>
      <c r="T267" s="5">
        <f>VLOOKUP(S267,[1]税率!A:B,2,0)</f>
        <v>2.9999999999999997E-4</v>
      </c>
      <c r="U267" s="4" t="str">
        <f>VLOOKUP(S267,[1]税率!A:C,3,0)</f>
        <v>CB</v>
      </c>
      <c r="V267" s="16" t="s">
        <v>1357</v>
      </c>
      <c r="W267" s="4" t="s">
        <v>1358</v>
      </c>
      <c r="X267" s="4" t="s">
        <v>54</v>
      </c>
      <c r="Y267" s="4" t="s">
        <v>54</v>
      </c>
      <c r="Z267" s="4" t="s">
        <v>58</v>
      </c>
      <c r="AA267" s="4" t="s">
        <v>54</v>
      </c>
      <c r="AB267" s="4" t="s">
        <v>66</v>
      </c>
      <c r="AF267" s="4"/>
      <c r="AJ267" s="4" t="s">
        <v>323</v>
      </c>
      <c r="AK267" s="4" t="s">
        <v>323</v>
      </c>
      <c r="AL267" s="4" t="s">
        <v>407</v>
      </c>
      <c r="AM267" s="4" t="s">
        <v>323</v>
      </c>
      <c r="AN267" s="4" t="s">
        <v>323</v>
      </c>
      <c r="AP267" s="9" t="s">
        <v>42</v>
      </c>
      <c r="AQ267" s="4" t="s">
        <v>324</v>
      </c>
      <c r="AU267" s="43">
        <f>VLOOKUP(J267,[1]zmm081!$A$1:$D$1801,3,FALSE)</f>
        <v>8001030000</v>
      </c>
      <c r="AV267" s="43" t="str">
        <f>VLOOKUP(J267,[1]zmm081!$A$1:$D$1801,4,FALSE)</f>
        <v>在建工程成本-安装费</v>
      </c>
      <c r="AZ267" s="101">
        <f t="shared" si="15"/>
        <v>0</v>
      </c>
    </row>
    <row r="268" spans="1:52" ht="13.05" customHeight="1" x14ac:dyDescent="0.3">
      <c r="A268" s="16" t="s">
        <v>13</v>
      </c>
      <c r="B268" s="42" t="s">
        <v>15</v>
      </c>
      <c r="C268" s="4" t="s">
        <v>17</v>
      </c>
      <c r="D268" s="86" t="s">
        <v>19</v>
      </c>
      <c r="E268" s="4" t="s">
        <v>22</v>
      </c>
      <c r="F268" s="86" t="str">
        <f>VLOOKUP(E268,[1]产品服务编号编码规则!$K:$O,4,0)</f>
        <v>05</v>
      </c>
      <c r="G268" s="4" t="s">
        <v>168</v>
      </c>
      <c r="H268" s="98">
        <f>VLOOKUP(G268,[1]产品服务编号编码规则!M:O,3,0)</f>
        <v>5</v>
      </c>
      <c r="I268" s="86" t="s">
        <v>32</v>
      </c>
      <c r="J268" s="42" t="str">
        <f t="shared" si="14"/>
        <v>DDK05501</v>
      </c>
      <c r="K268" s="4" t="s">
        <v>289</v>
      </c>
      <c r="L268" s="11" t="s">
        <v>40</v>
      </c>
      <c r="M268" s="11">
        <v>1</v>
      </c>
      <c r="N268" s="4" t="s">
        <v>1373</v>
      </c>
      <c r="O268" s="16" t="str">
        <f t="shared" si="16"/>
        <v>K</v>
      </c>
      <c r="P268" s="4" t="s">
        <v>828</v>
      </c>
      <c r="Q268" s="9">
        <f>VLOOKUP($P268,[1]税率!$H:$K,3,0)</f>
        <v>0.09</v>
      </c>
      <c r="R268" s="4" t="str">
        <f>VLOOKUP($P268,[1]税率!$H:$K,4,0)</f>
        <v>建筑安装服务（进）</v>
      </c>
      <c r="S268" s="16" t="s">
        <v>842</v>
      </c>
      <c r="T268" s="5">
        <f>VLOOKUP(S268,[1]税率!A:B,2,0)</f>
        <v>2.9999999999999997E-4</v>
      </c>
      <c r="U268" s="4" t="str">
        <f>VLOOKUP(S268,[1]税率!A:C,3,0)</f>
        <v>CB</v>
      </c>
      <c r="V268" s="16" t="s">
        <v>49</v>
      </c>
      <c r="W268" s="4" t="s">
        <v>52</v>
      </c>
      <c r="X268" s="4" t="s">
        <v>54</v>
      </c>
      <c r="Y268" s="4" t="s">
        <v>54</v>
      </c>
      <c r="Z268" s="4" t="s">
        <v>58</v>
      </c>
      <c r="AA268" s="4" t="s">
        <v>54</v>
      </c>
      <c r="AB268" s="4" t="s">
        <v>66</v>
      </c>
      <c r="AF268" s="4"/>
      <c r="AJ268" s="4" t="s">
        <v>323</v>
      </c>
      <c r="AK268" s="4" t="s">
        <v>323</v>
      </c>
      <c r="AL268" s="4" t="s">
        <v>407</v>
      </c>
      <c r="AM268" s="4" t="s">
        <v>323</v>
      </c>
      <c r="AN268" s="4" t="s">
        <v>323</v>
      </c>
      <c r="AQ268" s="4" t="s">
        <v>324</v>
      </c>
      <c r="AU268" s="43">
        <f>VLOOKUP(J268,[1]zmm081!$A$1:$D$1801,3,FALSE)</f>
        <v>8001020000</v>
      </c>
      <c r="AV268" s="43" t="str">
        <f>VLOOKUP(J268,[1]zmm081!$A$1:$D$1801,4,FALSE)</f>
        <v>在建工程成本-建筑款</v>
      </c>
      <c r="AZ268" s="101">
        <f t="shared" si="15"/>
        <v>0</v>
      </c>
    </row>
    <row r="269" spans="1:52" ht="13.05" customHeight="1" x14ac:dyDescent="0.3">
      <c r="A269" s="16" t="s">
        <v>13</v>
      </c>
      <c r="B269" s="42" t="s">
        <v>15</v>
      </c>
      <c r="C269" s="4" t="s">
        <v>17</v>
      </c>
      <c r="D269" s="86" t="s">
        <v>19</v>
      </c>
      <c r="E269" s="4" t="s">
        <v>170</v>
      </c>
      <c r="F269" s="86" t="str">
        <f>VLOOKUP(E269,[1]产品服务编号编码规则!$K:$O,4,0)</f>
        <v>06</v>
      </c>
      <c r="G269" s="16" t="s">
        <v>173</v>
      </c>
      <c r="H269" s="98">
        <f>VLOOKUP(G269,[1]产品服务编号编码规则!M:O,3,0)</f>
        <v>3</v>
      </c>
      <c r="I269" s="86" t="s">
        <v>32</v>
      </c>
      <c r="J269" s="42" t="str">
        <f t="shared" si="14"/>
        <v>DDK06301</v>
      </c>
      <c r="K269" s="4" t="s">
        <v>296</v>
      </c>
      <c r="L269" s="11" t="s">
        <v>40</v>
      </c>
      <c r="M269" s="11">
        <v>1</v>
      </c>
      <c r="N269" s="4" t="s">
        <v>1374</v>
      </c>
      <c r="O269" s="16" t="str">
        <f t="shared" si="16"/>
        <v>K</v>
      </c>
      <c r="P269" s="4" t="s">
        <v>849</v>
      </c>
      <c r="Q269" s="9">
        <f>VLOOKUP($P269,[1]税率!$H:$K,3,0)</f>
        <v>0.06</v>
      </c>
      <c r="R269" s="4" t="str">
        <f>VLOOKUP($P269,[1]税率!$H:$K,4,0)</f>
        <v>金融保险服务</v>
      </c>
      <c r="S269" s="16" t="s">
        <v>851</v>
      </c>
      <c r="T269" s="5">
        <f>VLOOKUP(S269,[1]税率!A:B,2,0)</f>
        <v>1E-3</v>
      </c>
      <c r="U269" s="4" t="str">
        <f>VLOOKUP(S269,[1]税率!A:C,3,0)</f>
        <v>BX</v>
      </c>
      <c r="V269" s="16" t="s">
        <v>264</v>
      </c>
      <c r="W269" s="16" t="s">
        <v>265</v>
      </c>
      <c r="X269" s="4" t="s">
        <v>54</v>
      </c>
      <c r="Y269" s="4" t="s">
        <v>54</v>
      </c>
      <c r="Z269" s="4" t="s">
        <v>54</v>
      </c>
      <c r="AA269" s="4" t="s">
        <v>54</v>
      </c>
      <c r="AB269" s="9"/>
      <c r="AC269" s="9"/>
      <c r="AF269" s="86"/>
      <c r="AI269" s="5"/>
      <c r="AJ269" s="4" t="s">
        <v>323</v>
      </c>
      <c r="AK269" s="4" t="s">
        <v>323</v>
      </c>
      <c r="AL269" s="4" t="s">
        <v>407</v>
      </c>
      <c r="AM269" s="4" t="s">
        <v>323</v>
      </c>
      <c r="AN269" s="4" t="s">
        <v>323</v>
      </c>
      <c r="AP269" s="9"/>
      <c r="AQ269" s="4" t="s">
        <v>324</v>
      </c>
      <c r="AU269" s="43">
        <f>VLOOKUP(J269,[1]zmm081!$A$1:$D$1801,3,FALSE)</f>
        <v>8001040018</v>
      </c>
      <c r="AV269" s="43" t="str">
        <f>VLOOKUP(J269,[1]zmm081!$A$1:$D$1801,4,FALSE)</f>
        <v>在建工程成本-待摊支出-管理费-中介机构</v>
      </c>
      <c r="AZ269" s="101">
        <f t="shared" si="15"/>
        <v>0</v>
      </c>
    </row>
    <row r="270" spans="1:52" ht="13.05" customHeight="1" x14ac:dyDescent="0.3">
      <c r="A270" s="16" t="s">
        <v>13</v>
      </c>
      <c r="B270" s="42" t="s">
        <v>15</v>
      </c>
      <c r="C270" s="4" t="s">
        <v>17</v>
      </c>
      <c r="D270" s="86" t="s">
        <v>19</v>
      </c>
      <c r="E270" s="4" t="s">
        <v>176</v>
      </c>
      <c r="F270" s="86" t="str">
        <f>VLOOKUP(E270,[1]产品服务编号编码规则!$K:$O,4,0)</f>
        <v>07</v>
      </c>
      <c r="G270" s="4" t="s">
        <v>179</v>
      </c>
      <c r="H270" s="98">
        <f>VLOOKUP(G270,[1]产品服务编号编码规则!M:O,3,0)</f>
        <v>3</v>
      </c>
      <c r="I270" s="86" t="s">
        <v>32</v>
      </c>
      <c r="J270" s="42" t="str">
        <f t="shared" si="14"/>
        <v>DDK07301</v>
      </c>
      <c r="K270" s="4" t="s">
        <v>1377</v>
      </c>
      <c r="L270" s="92" t="s">
        <v>40</v>
      </c>
      <c r="M270" s="11">
        <v>1</v>
      </c>
      <c r="N270" s="9" t="s">
        <v>1378</v>
      </c>
      <c r="O270" s="16" t="str">
        <f t="shared" si="16"/>
        <v>K</v>
      </c>
      <c r="P270" s="4" t="s">
        <v>633</v>
      </c>
      <c r="Q270" s="9">
        <f>VLOOKUP($P270,[1]税率!$H:$K,3,0)</f>
        <v>0.06</v>
      </c>
      <c r="R270" s="4" t="str">
        <f>VLOOKUP($P270,[1]税率!$H:$K,4,0)</f>
        <v>其他</v>
      </c>
      <c r="S270" s="4" t="s">
        <v>1379</v>
      </c>
      <c r="T270" s="5">
        <f>VLOOKUP(S270,[1]税率!A:B,2,0)</f>
        <v>5.0000000000000001E-4</v>
      </c>
      <c r="U270" s="4" t="str">
        <f>VLOOKUP(S270,[1]税率!A:C,3,0)</f>
        <v>KC</v>
      </c>
      <c r="V270" s="16" t="s">
        <v>254</v>
      </c>
      <c r="W270" s="4" t="s">
        <v>255</v>
      </c>
      <c r="X270" s="4" t="s">
        <v>54</v>
      </c>
      <c r="Y270" s="4" t="s">
        <v>54</v>
      </c>
      <c r="Z270" s="4" t="s">
        <v>58</v>
      </c>
      <c r="AA270" s="4" t="s">
        <v>54</v>
      </c>
      <c r="AF270" s="4"/>
      <c r="AJ270" s="4" t="s">
        <v>323</v>
      </c>
      <c r="AK270" s="4" t="s">
        <v>323</v>
      </c>
      <c r="AL270" s="4" t="s">
        <v>407</v>
      </c>
      <c r="AM270" s="4" t="s">
        <v>323</v>
      </c>
      <c r="AN270" s="4" t="s">
        <v>323</v>
      </c>
      <c r="AP270" s="9" t="s">
        <v>42</v>
      </c>
      <c r="AQ270" s="4" t="s">
        <v>324</v>
      </c>
      <c r="AU270" s="43">
        <f>VLOOKUP(J270,[1]zmm081!$A$1:$D$1801,3,FALSE)</f>
        <v>8001040017</v>
      </c>
      <c r="AV270" s="43" t="str">
        <f>VLOOKUP(J270,[1]zmm081!$A$1:$D$1801,4,FALSE)</f>
        <v>在建工程成本-待摊支出-管理费-咨询费</v>
      </c>
      <c r="AZ270" s="101">
        <f t="shared" si="15"/>
        <v>0</v>
      </c>
    </row>
    <row r="271" spans="1:52" ht="13.05" customHeight="1" x14ac:dyDescent="0.3">
      <c r="A271" s="16" t="s">
        <v>13</v>
      </c>
      <c r="B271" s="42" t="s">
        <v>15</v>
      </c>
      <c r="C271" s="4" t="s">
        <v>17</v>
      </c>
      <c r="D271" s="86" t="s">
        <v>19</v>
      </c>
      <c r="E271" s="4" t="s">
        <v>176</v>
      </c>
      <c r="F271" s="86" t="str">
        <f>VLOOKUP(E271,[1]产品服务编号编码规则!$K:$O,4,0)</f>
        <v>07</v>
      </c>
      <c r="G271" s="4" t="s">
        <v>180</v>
      </c>
      <c r="H271" s="98">
        <f>VLOOKUP(G271,[1]产品服务编号编码规则!M:O,3,0)</f>
        <v>4</v>
      </c>
      <c r="I271" s="86" t="s">
        <v>32</v>
      </c>
      <c r="J271" s="42" t="str">
        <f t="shared" si="14"/>
        <v>DDK07401</v>
      </c>
      <c r="K271" s="4" t="s">
        <v>287</v>
      </c>
      <c r="L271" s="11" t="s">
        <v>40</v>
      </c>
      <c r="M271" s="11">
        <v>1</v>
      </c>
      <c r="N271" s="4" t="s">
        <v>1382</v>
      </c>
      <c r="O271" s="16" t="str">
        <f t="shared" si="16"/>
        <v>K</v>
      </c>
      <c r="P271" s="4" t="s">
        <v>633</v>
      </c>
      <c r="Q271" s="9">
        <f>VLOOKUP($P271,[1]税率!$H:$K,3,0)</f>
        <v>0.06</v>
      </c>
      <c r="R271" s="4" t="str">
        <f>VLOOKUP($P271,[1]税率!$H:$K,4,0)</f>
        <v>其他</v>
      </c>
      <c r="S271" s="4" t="s">
        <v>328</v>
      </c>
      <c r="T271" s="5">
        <f>VLOOKUP(S271,[1]税率!A:B,2,0)</f>
        <v>5.0000000000000001E-4</v>
      </c>
      <c r="U271" s="4" t="str">
        <f>VLOOKUP(S271,[1]税率!A:C,3,0)</f>
        <v>JG</v>
      </c>
      <c r="V271" s="16" t="s">
        <v>254</v>
      </c>
      <c r="W271" s="4" t="s">
        <v>255</v>
      </c>
      <c r="X271" s="4" t="s">
        <v>54</v>
      </c>
      <c r="Y271" s="4" t="s">
        <v>54</v>
      </c>
      <c r="Z271" s="4" t="s">
        <v>58</v>
      </c>
      <c r="AA271" s="4" t="s">
        <v>54</v>
      </c>
      <c r="AF271" s="4"/>
      <c r="AJ271" s="4" t="s">
        <v>323</v>
      </c>
      <c r="AK271" s="4" t="s">
        <v>323</v>
      </c>
      <c r="AL271" s="4" t="s">
        <v>407</v>
      </c>
      <c r="AM271" s="4" t="s">
        <v>323</v>
      </c>
      <c r="AN271" s="4" t="s">
        <v>323</v>
      </c>
      <c r="AP271" s="9"/>
      <c r="AQ271" s="4" t="s">
        <v>324</v>
      </c>
      <c r="AU271" s="43">
        <f>VLOOKUP(J271,[1]zmm081!$A$1:$D$1801,3,FALSE)</f>
        <v>8001040017</v>
      </c>
      <c r="AV271" s="43" t="str">
        <f>VLOOKUP(J271,[1]zmm081!$A$1:$D$1801,4,FALSE)</f>
        <v>在建工程成本-待摊支出-管理费-咨询费</v>
      </c>
      <c r="AZ271" s="101">
        <f t="shared" si="15"/>
        <v>0</v>
      </c>
    </row>
    <row r="272" spans="1:52" ht="13.05" customHeight="1" x14ac:dyDescent="0.3">
      <c r="A272" s="16" t="s">
        <v>13</v>
      </c>
      <c r="B272" s="42" t="s">
        <v>15</v>
      </c>
      <c r="C272" s="4" t="s">
        <v>17</v>
      </c>
      <c r="D272" s="86" t="s">
        <v>19</v>
      </c>
      <c r="E272" s="4" t="s">
        <v>188</v>
      </c>
      <c r="F272" s="86" t="str">
        <f>VLOOKUP(E272,[1]产品服务编号编码规则!$K:$O,4,0)</f>
        <v>09</v>
      </c>
      <c r="G272" s="4" t="s">
        <v>189</v>
      </c>
      <c r="H272" s="98">
        <f>VLOOKUP(G272,[1]产品服务编号编码规则!M:O,3,0)</f>
        <v>1</v>
      </c>
      <c r="I272" s="86" t="s">
        <v>32</v>
      </c>
      <c r="J272" s="42" t="str">
        <f t="shared" si="14"/>
        <v>DDK09101</v>
      </c>
      <c r="K272" s="4" t="s">
        <v>1384</v>
      </c>
      <c r="L272" s="92" t="s">
        <v>40</v>
      </c>
      <c r="M272" s="11">
        <v>1</v>
      </c>
      <c r="N272" s="9" t="s">
        <v>1385</v>
      </c>
      <c r="O272" s="16" t="str">
        <f t="shared" si="16"/>
        <v>K</v>
      </c>
      <c r="P272" s="4" t="s">
        <v>633</v>
      </c>
      <c r="Q272" s="9">
        <f>VLOOKUP($P272,[1]税率!$H:$K,3,0)</f>
        <v>0.06</v>
      </c>
      <c r="R272" s="4" t="str">
        <f>VLOOKUP($P272,[1]税率!$H:$K,4,0)</f>
        <v>其他</v>
      </c>
      <c r="S272" s="4" t="s">
        <v>370</v>
      </c>
      <c r="T272" s="5">
        <f>VLOOKUP(S272,[1]税率!A:B,2,0)</f>
        <v>0</v>
      </c>
      <c r="U272" s="4" t="str">
        <f>VLOOKUP(S272,[1]税率!A:C,3,0)</f>
        <v>FW</v>
      </c>
      <c r="V272" s="16" t="s">
        <v>264</v>
      </c>
      <c r="W272" s="4" t="s">
        <v>265</v>
      </c>
      <c r="X272" s="4" t="s">
        <v>54</v>
      </c>
      <c r="Y272" s="4" t="s">
        <v>54</v>
      </c>
      <c r="Z272" s="4" t="s">
        <v>54</v>
      </c>
      <c r="AA272" s="4" t="s">
        <v>54</v>
      </c>
      <c r="AF272" s="4"/>
      <c r="AJ272" s="4" t="s">
        <v>323</v>
      </c>
      <c r="AK272" s="4" t="s">
        <v>323</v>
      </c>
      <c r="AL272" s="4" t="s">
        <v>407</v>
      </c>
      <c r="AM272" s="4" t="s">
        <v>323</v>
      </c>
      <c r="AN272" s="4" t="s">
        <v>323</v>
      </c>
      <c r="AP272" s="9" t="s">
        <v>42</v>
      </c>
      <c r="AQ272" s="4" t="s">
        <v>324</v>
      </c>
      <c r="AU272" s="43">
        <f>VLOOKUP(J272,[1]zmm081!$A$1:$D$1801,3,FALSE)</f>
        <v>8001040018</v>
      </c>
      <c r="AV272" s="43" t="str">
        <f>VLOOKUP(J272,[1]zmm081!$A$1:$D$1801,4,FALSE)</f>
        <v>在建工程成本-待摊支出-管理费-中介机构</v>
      </c>
      <c r="AZ272" s="101">
        <f t="shared" si="15"/>
        <v>0</v>
      </c>
    </row>
    <row r="273" spans="1:52" ht="13.05" customHeight="1" x14ac:dyDescent="0.3">
      <c r="A273" s="16" t="s">
        <v>13</v>
      </c>
      <c r="B273" s="42" t="s">
        <v>15</v>
      </c>
      <c r="C273" s="4" t="s">
        <v>17</v>
      </c>
      <c r="D273" s="86" t="s">
        <v>19</v>
      </c>
      <c r="E273" s="4" t="s">
        <v>188</v>
      </c>
      <c r="F273" s="86" t="str">
        <f>VLOOKUP(E273,[1]产品服务编号编码规则!$K:$O,4,0)</f>
        <v>09</v>
      </c>
      <c r="G273" s="4" t="s">
        <v>189</v>
      </c>
      <c r="H273" s="98">
        <f>VLOOKUP(G273,[1]产品服务编号编码规则!M:O,3,0)</f>
        <v>1</v>
      </c>
      <c r="I273" s="86" t="s">
        <v>125</v>
      </c>
      <c r="J273" s="42" t="str">
        <f t="shared" si="14"/>
        <v>DDK09102</v>
      </c>
      <c r="K273" s="4" t="s">
        <v>281</v>
      </c>
      <c r="L273" s="92" t="s">
        <v>40</v>
      </c>
      <c r="M273" s="11">
        <v>1</v>
      </c>
      <c r="N273" s="4" t="s">
        <v>1386</v>
      </c>
      <c r="O273" s="16" t="str">
        <f t="shared" si="16"/>
        <v>K</v>
      </c>
      <c r="P273" s="4" t="s">
        <v>633</v>
      </c>
      <c r="Q273" s="9">
        <f>VLOOKUP($P273,[1]税率!$H:$K,3,0)</f>
        <v>0.06</v>
      </c>
      <c r="R273" s="4" t="str">
        <f>VLOOKUP($P273,[1]税率!$H:$K,4,0)</f>
        <v>其他</v>
      </c>
      <c r="S273" s="4" t="s">
        <v>370</v>
      </c>
      <c r="T273" s="5">
        <f>VLOOKUP(S273,[1]税率!A:B,2,0)</f>
        <v>0</v>
      </c>
      <c r="U273" s="4" t="str">
        <f>VLOOKUP(S273,[1]税率!A:C,3,0)</f>
        <v>FW</v>
      </c>
      <c r="V273" s="16" t="s">
        <v>282</v>
      </c>
      <c r="W273" s="4" t="s">
        <v>283</v>
      </c>
      <c r="X273" s="4" t="s">
        <v>54</v>
      </c>
      <c r="Y273" s="4" t="s">
        <v>54</v>
      </c>
      <c r="Z273" s="4" t="s">
        <v>54</v>
      </c>
      <c r="AA273" s="4" t="s">
        <v>54</v>
      </c>
      <c r="AF273" s="4"/>
      <c r="AJ273" s="4" t="s">
        <v>323</v>
      </c>
      <c r="AK273" s="4" t="s">
        <v>323</v>
      </c>
      <c r="AL273" s="4" t="s">
        <v>407</v>
      </c>
      <c r="AM273" s="4" t="s">
        <v>323</v>
      </c>
      <c r="AN273" s="4" t="s">
        <v>323</v>
      </c>
      <c r="AP273" s="9" t="s">
        <v>42</v>
      </c>
      <c r="AQ273" s="4" t="s">
        <v>324</v>
      </c>
      <c r="AU273" s="43">
        <f>VLOOKUP(J273,[1]zmm081!$A$1:$D$1801,3,FALSE)</f>
        <v>8001040010</v>
      </c>
      <c r="AV273" s="43" t="str">
        <f>VLOOKUP(J273,[1]zmm081!$A$1:$D$1801,4,FALSE)</f>
        <v>在建工程成本-待摊支出-管理费-办公费</v>
      </c>
      <c r="AZ273" s="101">
        <f t="shared" si="15"/>
        <v>0</v>
      </c>
    </row>
    <row r="274" spans="1:52" ht="13.05" customHeight="1" x14ac:dyDescent="0.3">
      <c r="A274" s="16" t="s">
        <v>13</v>
      </c>
      <c r="B274" s="42" t="s">
        <v>15</v>
      </c>
      <c r="C274" s="4" t="s">
        <v>17</v>
      </c>
      <c r="D274" s="86" t="s">
        <v>19</v>
      </c>
      <c r="E274" s="4" t="s">
        <v>193</v>
      </c>
      <c r="F274" s="86">
        <f>VLOOKUP(E274,[1]产品服务编号编码规则!$K:$O,4,0)</f>
        <v>10</v>
      </c>
      <c r="G274" s="4" t="s">
        <v>194</v>
      </c>
      <c r="H274" s="98">
        <f>VLOOKUP(G274,[1]产品服务编号编码规则!M:O,3,0)</f>
        <v>1</v>
      </c>
      <c r="I274" s="86" t="s">
        <v>32</v>
      </c>
      <c r="J274" s="42" t="str">
        <f t="shared" si="14"/>
        <v>DDK10101</v>
      </c>
      <c r="K274" s="4" t="s">
        <v>294</v>
      </c>
      <c r="L274" s="11" t="s">
        <v>40</v>
      </c>
      <c r="M274" s="11">
        <v>1</v>
      </c>
      <c r="N274" s="9" t="s">
        <v>1387</v>
      </c>
      <c r="O274" s="16" t="str">
        <f t="shared" si="16"/>
        <v>K</v>
      </c>
      <c r="P274" s="4" t="s">
        <v>633</v>
      </c>
      <c r="Q274" s="9">
        <f>VLOOKUP($P274,[1]税率!$H:$K,3,0)</f>
        <v>0.06</v>
      </c>
      <c r="R274" s="4" t="str">
        <f>VLOOKUP($P274,[1]税率!$H:$K,4,0)</f>
        <v>其他</v>
      </c>
      <c r="S274" s="4" t="s">
        <v>370</v>
      </c>
      <c r="T274" s="5">
        <f>VLOOKUP(S274,[1]税率!A:B,2,0)</f>
        <v>0</v>
      </c>
      <c r="U274" s="4" t="str">
        <f>VLOOKUP(S274,[1]税率!A:C,3,0)</f>
        <v>FW</v>
      </c>
      <c r="V274" s="16" t="s">
        <v>264</v>
      </c>
      <c r="W274" s="4" t="s">
        <v>265</v>
      </c>
      <c r="X274" s="4" t="s">
        <v>54</v>
      </c>
      <c r="Y274" s="4" t="s">
        <v>54</v>
      </c>
      <c r="Z274" s="4" t="s">
        <v>58</v>
      </c>
      <c r="AA274" s="4" t="s">
        <v>54</v>
      </c>
      <c r="AF274" s="4"/>
      <c r="AJ274" s="4" t="s">
        <v>323</v>
      </c>
      <c r="AK274" s="4" t="s">
        <v>323</v>
      </c>
      <c r="AL274" s="4" t="s">
        <v>407</v>
      </c>
      <c r="AM274" s="4" t="s">
        <v>323</v>
      </c>
      <c r="AN274" s="4" t="s">
        <v>323</v>
      </c>
      <c r="AP274" s="9"/>
      <c r="AQ274" s="4" t="s">
        <v>531</v>
      </c>
      <c r="AU274" s="43">
        <f>VLOOKUP(J274,[1]zmm081!$A$1:$D$1801,3,FALSE)</f>
        <v>8001040018</v>
      </c>
      <c r="AV274" s="43" t="str">
        <f>VLOOKUP(J274,[1]zmm081!$A$1:$D$1801,4,FALSE)</f>
        <v>在建工程成本-待摊支出-管理费-中介机构</v>
      </c>
      <c r="AZ274" s="101">
        <f t="shared" si="15"/>
        <v>0</v>
      </c>
    </row>
    <row r="275" spans="1:52" ht="13.05" customHeight="1" x14ac:dyDescent="0.3">
      <c r="A275" s="16" t="s">
        <v>13</v>
      </c>
      <c r="B275" s="42" t="s">
        <v>15</v>
      </c>
      <c r="C275" s="4" t="s">
        <v>17</v>
      </c>
      <c r="D275" s="86" t="s">
        <v>19</v>
      </c>
      <c r="E275" s="4" t="s">
        <v>193</v>
      </c>
      <c r="F275" s="86">
        <f>VLOOKUP(E275,[1]产品服务编号编码规则!$K:$O,4,0)</f>
        <v>10</v>
      </c>
      <c r="G275" s="4" t="s">
        <v>195</v>
      </c>
      <c r="H275" s="98">
        <f>VLOOKUP(G275,[1]产品服务编号编码规则!M:O,3,0)</f>
        <v>2</v>
      </c>
      <c r="I275" s="86" t="s">
        <v>32</v>
      </c>
      <c r="J275" s="42" t="str">
        <f t="shared" si="14"/>
        <v>DDK10201</v>
      </c>
      <c r="K275" s="16" t="s">
        <v>1389</v>
      </c>
      <c r="L275" s="92" t="s">
        <v>40</v>
      </c>
      <c r="M275" s="11">
        <v>1</v>
      </c>
      <c r="N275" s="9" t="s">
        <v>1390</v>
      </c>
      <c r="O275" s="16" t="str">
        <f t="shared" ref="O275:O306" si="17">D275</f>
        <v>K</v>
      </c>
      <c r="P275" s="4" t="s">
        <v>633</v>
      </c>
      <c r="Q275" s="9">
        <f>VLOOKUP($P275,[1]税率!$H:$K,3,0)</f>
        <v>0.06</v>
      </c>
      <c r="R275" s="4" t="str">
        <f>VLOOKUP($P275,[1]税率!$H:$K,4,0)</f>
        <v>其他</v>
      </c>
      <c r="S275" s="16" t="s">
        <v>370</v>
      </c>
      <c r="T275" s="5">
        <f>VLOOKUP(S275,[1]税率!A:B,2,0)</f>
        <v>0</v>
      </c>
      <c r="U275" s="4" t="str">
        <f>VLOOKUP(S275,[1]税率!A:C,3,0)</f>
        <v>FW</v>
      </c>
      <c r="V275" s="16" t="s">
        <v>1391</v>
      </c>
      <c r="W275" s="4" t="s">
        <v>1392</v>
      </c>
      <c r="X275" s="4" t="s">
        <v>54</v>
      </c>
      <c r="Y275" s="4" t="s">
        <v>54</v>
      </c>
      <c r="Z275" s="4" t="s">
        <v>54</v>
      </c>
      <c r="AA275" s="4" t="s">
        <v>54</v>
      </c>
      <c r="AF275" s="4"/>
      <c r="AJ275" s="4" t="s">
        <v>323</v>
      </c>
      <c r="AK275" s="4" t="s">
        <v>323</v>
      </c>
      <c r="AL275" s="4" t="s">
        <v>407</v>
      </c>
      <c r="AM275" s="4" t="s">
        <v>323</v>
      </c>
      <c r="AN275" s="4" t="s">
        <v>323</v>
      </c>
      <c r="AP275" s="4" t="s">
        <v>42</v>
      </c>
      <c r="AQ275" s="4" t="s">
        <v>531</v>
      </c>
      <c r="AU275" s="43">
        <f>VLOOKUP(J275,[1]zmm081!$A$1:$D$1801,3,FALSE)</f>
        <v>8001040021</v>
      </c>
      <c r="AV275" s="43" t="str">
        <f>VLOOKUP(J275,[1]zmm081!$A$1:$D$1801,4,FALSE)</f>
        <v>在建工程成本-待摊支出-环评认证</v>
      </c>
      <c r="AZ275" s="101">
        <f t="shared" si="15"/>
        <v>0</v>
      </c>
    </row>
    <row r="276" spans="1:52" ht="13.05" customHeight="1" x14ac:dyDescent="0.3">
      <c r="A276" s="16" t="s">
        <v>13</v>
      </c>
      <c r="B276" s="42" t="s">
        <v>15</v>
      </c>
      <c r="C276" s="4" t="s">
        <v>17</v>
      </c>
      <c r="D276" s="86" t="s">
        <v>19</v>
      </c>
      <c r="E276" s="4" t="s">
        <v>193</v>
      </c>
      <c r="F276" s="86">
        <f>VLOOKUP(E276,[1]产品服务编号编码规则!$K:$O,4,0)</f>
        <v>10</v>
      </c>
      <c r="G276" s="4" t="s">
        <v>195</v>
      </c>
      <c r="H276" s="98">
        <f>VLOOKUP(G276,[1]产品服务编号编码规则!M:O,3,0)</f>
        <v>2</v>
      </c>
      <c r="I276" s="86" t="s">
        <v>125</v>
      </c>
      <c r="J276" s="42" t="str">
        <f t="shared" si="14"/>
        <v>DDK10202</v>
      </c>
      <c r="K276" s="4" t="s">
        <v>267</v>
      </c>
      <c r="L276" s="92" t="s">
        <v>40</v>
      </c>
      <c r="M276" s="11">
        <v>1</v>
      </c>
      <c r="N276" s="9" t="s">
        <v>1393</v>
      </c>
      <c r="O276" s="16" t="str">
        <f t="shared" si="17"/>
        <v>K</v>
      </c>
      <c r="P276" s="4" t="s">
        <v>633</v>
      </c>
      <c r="Q276" s="9">
        <f>VLOOKUP($P276,[1]税率!$H:$K,3,0)</f>
        <v>0.06</v>
      </c>
      <c r="R276" s="4" t="str">
        <f>VLOOKUP($P276,[1]税率!$H:$K,4,0)</f>
        <v>其他</v>
      </c>
      <c r="S276" s="16" t="s">
        <v>370</v>
      </c>
      <c r="T276" s="5">
        <f>VLOOKUP(S276,[1]税率!A:B,2,0)</f>
        <v>0</v>
      </c>
      <c r="U276" s="4" t="str">
        <f>VLOOKUP(S276,[1]税率!A:C,3,0)</f>
        <v>FW</v>
      </c>
      <c r="V276" s="16" t="s">
        <v>254</v>
      </c>
      <c r="W276" s="4" t="s">
        <v>255</v>
      </c>
      <c r="X276" s="4" t="s">
        <v>54</v>
      </c>
      <c r="Y276" s="4" t="s">
        <v>54</v>
      </c>
      <c r="Z276" s="4" t="s">
        <v>54</v>
      </c>
      <c r="AA276" s="4" t="s">
        <v>54</v>
      </c>
      <c r="AF276" s="4"/>
      <c r="AJ276" s="4" t="s">
        <v>323</v>
      </c>
      <c r="AK276" s="4" t="s">
        <v>323</v>
      </c>
      <c r="AL276" s="4" t="s">
        <v>407</v>
      </c>
      <c r="AM276" s="4" t="s">
        <v>323</v>
      </c>
      <c r="AN276" s="4" t="s">
        <v>323</v>
      </c>
      <c r="AP276" s="9" t="s">
        <v>42</v>
      </c>
      <c r="AQ276" s="4" t="s">
        <v>531</v>
      </c>
      <c r="AU276" s="43">
        <f>VLOOKUP(J276,[1]zmm081!$A$1:$D$1801,3,FALSE)</f>
        <v>8001040017</v>
      </c>
      <c r="AV276" s="43" t="str">
        <f>VLOOKUP(J276,[1]zmm081!$A$1:$D$1801,4,FALSE)</f>
        <v>在建工程成本-待摊支出-管理费-咨询费</v>
      </c>
      <c r="AZ276" s="101">
        <f t="shared" si="15"/>
        <v>0</v>
      </c>
    </row>
    <row r="277" spans="1:52" ht="13.05" customHeight="1" x14ac:dyDescent="0.3">
      <c r="A277" s="16" t="s">
        <v>13</v>
      </c>
      <c r="B277" s="42" t="s">
        <v>15</v>
      </c>
      <c r="C277" s="4" t="s">
        <v>17</v>
      </c>
      <c r="D277" s="86" t="s">
        <v>19</v>
      </c>
      <c r="E277" s="4" t="s">
        <v>193</v>
      </c>
      <c r="F277" s="86">
        <f>VLOOKUP(E277,[1]产品服务编号编码规则!$K:$O,4,0)</f>
        <v>10</v>
      </c>
      <c r="G277" s="4" t="s">
        <v>195</v>
      </c>
      <c r="H277" s="98">
        <f>VLOOKUP(G277,[1]产品服务编号编码规则!M:O,3,0)</f>
        <v>2</v>
      </c>
      <c r="I277" s="86" t="s">
        <v>152</v>
      </c>
      <c r="J277" s="42" t="str">
        <f t="shared" si="14"/>
        <v>DDK10203</v>
      </c>
      <c r="K277" s="4" t="s">
        <v>275</v>
      </c>
      <c r="L277" s="92" t="s">
        <v>40</v>
      </c>
      <c r="M277" s="11">
        <v>1</v>
      </c>
      <c r="N277" s="4" t="s">
        <v>1394</v>
      </c>
      <c r="O277" s="16" t="str">
        <f t="shared" si="17"/>
        <v>K</v>
      </c>
      <c r="P277" s="4" t="s">
        <v>633</v>
      </c>
      <c r="Q277" s="9">
        <f>VLOOKUP($P277,[1]税率!$H:$K,3,0)</f>
        <v>0.06</v>
      </c>
      <c r="R277" s="4" t="str">
        <f>VLOOKUP($P277,[1]税率!$H:$K,4,0)</f>
        <v>其他</v>
      </c>
      <c r="S277" s="16" t="s">
        <v>370</v>
      </c>
      <c r="T277" s="5">
        <f>VLOOKUP(S277,[1]税率!A:B,2,0)</f>
        <v>0</v>
      </c>
      <c r="U277" s="4" t="str">
        <f>VLOOKUP(S277,[1]税率!A:C,3,0)</f>
        <v>FW</v>
      </c>
      <c r="V277" s="16" t="s">
        <v>254</v>
      </c>
      <c r="W277" s="4" t="s">
        <v>255</v>
      </c>
      <c r="X277" s="4" t="s">
        <v>54</v>
      </c>
      <c r="Y277" s="4" t="s">
        <v>54</v>
      </c>
      <c r="Z277" s="4" t="s">
        <v>54</v>
      </c>
      <c r="AA277" s="4" t="s">
        <v>54</v>
      </c>
      <c r="AF277" s="4"/>
      <c r="AK277" s="4" t="s">
        <v>323</v>
      </c>
      <c r="AL277" s="4" t="s">
        <v>407</v>
      </c>
      <c r="AM277" s="4" t="s">
        <v>323</v>
      </c>
      <c r="AP277" s="9" t="s">
        <v>42</v>
      </c>
      <c r="AQ277" s="4" t="s">
        <v>531</v>
      </c>
      <c r="AU277" s="43">
        <f>VLOOKUP(J277,[1]zmm081!$A$1:$D$1801,3,FALSE)</f>
        <v>8001040017</v>
      </c>
      <c r="AV277" s="43" t="str">
        <f>VLOOKUP(J277,[1]zmm081!$A$1:$D$1801,4,FALSE)</f>
        <v>在建工程成本-待摊支出-管理费-咨询费</v>
      </c>
      <c r="AZ277" s="101">
        <f t="shared" si="15"/>
        <v>0</v>
      </c>
    </row>
    <row r="278" spans="1:52" ht="13.05" customHeight="1" x14ac:dyDescent="0.3">
      <c r="A278" s="16" t="s">
        <v>13</v>
      </c>
      <c r="B278" s="42" t="s">
        <v>15</v>
      </c>
      <c r="C278" s="4" t="s">
        <v>17</v>
      </c>
      <c r="D278" s="86" t="s">
        <v>19</v>
      </c>
      <c r="E278" s="4" t="s">
        <v>193</v>
      </c>
      <c r="F278" s="86">
        <f>VLOOKUP(E278,[1]产品服务编号编码规则!$K:$O,4,0)</f>
        <v>10</v>
      </c>
      <c r="G278" s="4" t="s">
        <v>195</v>
      </c>
      <c r="H278" s="98">
        <f>VLOOKUP(G278,[1]产品服务编号编码规则!M:O,3,0)</f>
        <v>2</v>
      </c>
      <c r="I278" s="86" t="s">
        <v>161</v>
      </c>
      <c r="J278" s="42" t="str">
        <f t="shared" ref="J278:J341" si="18">B278&amp;D278&amp;F278&amp;H278&amp;I278</f>
        <v>DDK10204</v>
      </c>
      <c r="K278" s="4" t="s">
        <v>251</v>
      </c>
      <c r="L278" s="92" t="s">
        <v>40</v>
      </c>
      <c r="M278" s="11">
        <v>1</v>
      </c>
      <c r="N278" s="4" t="s">
        <v>1395</v>
      </c>
      <c r="O278" s="16" t="str">
        <f t="shared" si="17"/>
        <v>K</v>
      </c>
      <c r="P278" s="4" t="s">
        <v>633</v>
      </c>
      <c r="Q278" s="9">
        <f>VLOOKUP($P278,[1]税率!$H:$K,3,0)</f>
        <v>0.06</v>
      </c>
      <c r="R278" s="4" t="str">
        <f>VLOOKUP($P278,[1]税率!$H:$K,4,0)</f>
        <v>其他</v>
      </c>
      <c r="S278" s="16" t="s">
        <v>370</v>
      </c>
      <c r="T278" s="5">
        <f>VLOOKUP(S278,[1]税率!A:B,2,0)</f>
        <v>0</v>
      </c>
      <c r="U278" s="4" t="str">
        <f>VLOOKUP(S278,[1]税率!A:C,3,0)</f>
        <v>FW</v>
      </c>
      <c r="V278" s="16" t="s">
        <v>254</v>
      </c>
      <c r="W278" s="4" t="s">
        <v>255</v>
      </c>
      <c r="X278" s="4" t="s">
        <v>54</v>
      </c>
      <c r="Y278" s="4" t="s">
        <v>54</v>
      </c>
      <c r="Z278" s="4" t="s">
        <v>54</v>
      </c>
      <c r="AA278" s="4" t="s">
        <v>54</v>
      </c>
      <c r="AF278" s="4"/>
      <c r="AJ278" s="4" t="s">
        <v>323</v>
      </c>
      <c r="AK278" s="4" t="s">
        <v>323</v>
      </c>
      <c r="AL278" s="4" t="s">
        <v>407</v>
      </c>
      <c r="AM278" s="4" t="s">
        <v>323</v>
      </c>
      <c r="AN278" s="4" t="s">
        <v>323</v>
      </c>
      <c r="AP278" s="4" t="s">
        <v>42</v>
      </c>
      <c r="AQ278" s="4" t="s">
        <v>324</v>
      </c>
      <c r="AU278" s="43">
        <f>VLOOKUP(J278,[1]zmm081!$A$1:$D$1801,3,FALSE)</f>
        <v>8001040017</v>
      </c>
      <c r="AV278" s="43" t="str">
        <f>VLOOKUP(J278,[1]zmm081!$A$1:$D$1801,4,FALSE)</f>
        <v>在建工程成本-待摊支出-管理费-咨询费</v>
      </c>
      <c r="AZ278" s="101">
        <f t="shared" ref="AZ278:AZ341" si="19">V278-AU278</f>
        <v>0</v>
      </c>
    </row>
    <row r="279" spans="1:52" ht="13.05" customHeight="1" x14ac:dyDescent="0.3">
      <c r="A279" s="16" t="s">
        <v>13</v>
      </c>
      <c r="B279" s="42" t="s">
        <v>15</v>
      </c>
      <c r="C279" s="4" t="s">
        <v>17</v>
      </c>
      <c r="D279" s="86" t="s">
        <v>19</v>
      </c>
      <c r="E279" s="4" t="s">
        <v>193</v>
      </c>
      <c r="F279" s="86">
        <f>VLOOKUP(E279,[1]产品服务编号编码规则!$K:$O,4,0)</f>
        <v>10</v>
      </c>
      <c r="G279" s="4" t="s">
        <v>195</v>
      </c>
      <c r="H279" s="98">
        <f>VLOOKUP(G279,[1]产品服务编号编码规则!M:O,3,0)</f>
        <v>2</v>
      </c>
      <c r="I279" s="86" t="s">
        <v>26</v>
      </c>
      <c r="J279" s="42" t="str">
        <f t="shared" si="18"/>
        <v>DDK10205</v>
      </c>
      <c r="K279" s="4" t="s">
        <v>257</v>
      </c>
      <c r="L279" s="92" t="s">
        <v>40</v>
      </c>
      <c r="M279" s="11">
        <v>1</v>
      </c>
      <c r="N279" s="4" t="s">
        <v>1396</v>
      </c>
      <c r="O279" s="16" t="str">
        <f t="shared" si="17"/>
        <v>K</v>
      </c>
      <c r="P279" s="4" t="s">
        <v>633</v>
      </c>
      <c r="Q279" s="9">
        <f>VLOOKUP($P279,[1]税率!$H:$K,3,0)</f>
        <v>0.06</v>
      </c>
      <c r="R279" s="4" t="str">
        <f>VLOOKUP($P279,[1]税率!$H:$K,4,0)</f>
        <v>其他</v>
      </c>
      <c r="S279" s="16" t="s">
        <v>370</v>
      </c>
      <c r="T279" s="5">
        <f>VLOOKUP(S279,[1]税率!A:B,2,0)</f>
        <v>0</v>
      </c>
      <c r="U279" s="4" t="str">
        <f>VLOOKUP(S279,[1]税率!A:C,3,0)</f>
        <v>FW</v>
      </c>
      <c r="V279" s="16" t="s">
        <v>254</v>
      </c>
      <c r="W279" s="4" t="s">
        <v>255</v>
      </c>
      <c r="X279" s="4" t="s">
        <v>54</v>
      </c>
      <c r="Y279" s="4" t="s">
        <v>54</v>
      </c>
      <c r="Z279" s="4" t="s">
        <v>54</v>
      </c>
      <c r="AA279" s="4" t="s">
        <v>54</v>
      </c>
      <c r="AC279" s="4" t="s">
        <v>1369</v>
      </c>
      <c r="AF279" s="4"/>
      <c r="AJ279" s="4" t="s">
        <v>323</v>
      </c>
      <c r="AK279" s="4" t="s">
        <v>323</v>
      </c>
      <c r="AL279" s="4" t="s">
        <v>407</v>
      </c>
      <c r="AM279" s="4" t="s">
        <v>323</v>
      </c>
      <c r="AN279" s="4" t="s">
        <v>323</v>
      </c>
      <c r="AP279" s="9" t="s">
        <v>42</v>
      </c>
      <c r="AQ279" s="4" t="s">
        <v>324</v>
      </c>
      <c r="AU279" s="43">
        <f>VLOOKUP(J279,[1]zmm081!$A$1:$D$1801,3,FALSE)</f>
        <v>8001040017</v>
      </c>
      <c r="AV279" s="43" t="str">
        <f>VLOOKUP(J279,[1]zmm081!$A$1:$D$1801,4,FALSE)</f>
        <v>在建工程成本-待摊支出-管理费-咨询费</v>
      </c>
      <c r="AZ279" s="101">
        <f t="shared" si="19"/>
        <v>0</v>
      </c>
    </row>
    <row r="280" spans="1:52" ht="13.05" customHeight="1" x14ac:dyDescent="0.3">
      <c r="A280" s="16" t="s">
        <v>13</v>
      </c>
      <c r="B280" s="42" t="s">
        <v>15</v>
      </c>
      <c r="C280" s="4" t="s">
        <v>17</v>
      </c>
      <c r="D280" s="86" t="s">
        <v>19</v>
      </c>
      <c r="E280" s="4" t="s">
        <v>193</v>
      </c>
      <c r="F280" s="86">
        <f>VLOOKUP(E280,[1]产品服务编号编码规则!$K:$O,4,0)</f>
        <v>10</v>
      </c>
      <c r="G280" s="4" t="s">
        <v>195</v>
      </c>
      <c r="H280" s="98">
        <f>VLOOKUP(G280,[1]产品服务编号编码规则!M:O,3,0)</f>
        <v>2</v>
      </c>
      <c r="I280" s="86" t="s">
        <v>169</v>
      </c>
      <c r="J280" s="42" t="str">
        <f t="shared" si="18"/>
        <v>DDK10206</v>
      </c>
      <c r="K280" s="4" t="s">
        <v>259</v>
      </c>
      <c r="L280" s="92" t="s">
        <v>40</v>
      </c>
      <c r="M280" s="11">
        <v>1</v>
      </c>
      <c r="N280" s="4" t="s">
        <v>1397</v>
      </c>
      <c r="O280" s="16" t="str">
        <f t="shared" si="17"/>
        <v>K</v>
      </c>
      <c r="P280" s="4" t="s">
        <v>633</v>
      </c>
      <c r="Q280" s="9">
        <f>VLOOKUP($P280,[1]税率!$H:$K,3,0)</f>
        <v>0.06</v>
      </c>
      <c r="R280" s="4" t="str">
        <f>VLOOKUP($P280,[1]税率!$H:$K,4,0)</f>
        <v>其他</v>
      </c>
      <c r="S280" s="16" t="s">
        <v>370</v>
      </c>
      <c r="T280" s="5">
        <f>VLOOKUP(S280,[1]税率!A:B,2,0)</f>
        <v>0</v>
      </c>
      <c r="U280" s="4" t="str">
        <f>VLOOKUP(S280,[1]税率!A:C,3,0)</f>
        <v>FW</v>
      </c>
      <c r="V280" s="16" t="s">
        <v>260</v>
      </c>
      <c r="W280" s="4" t="s">
        <v>261</v>
      </c>
      <c r="X280" s="4" t="s">
        <v>54</v>
      </c>
      <c r="Y280" s="4" t="s">
        <v>54</v>
      </c>
      <c r="Z280" s="4" t="s">
        <v>58</v>
      </c>
      <c r="AA280" s="4" t="s">
        <v>54</v>
      </c>
      <c r="AC280" s="4" t="s">
        <v>1367</v>
      </c>
      <c r="AF280" s="4"/>
      <c r="AJ280" s="4" t="s">
        <v>323</v>
      </c>
      <c r="AK280" s="4" t="s">
        <v>323</v>
      </c>
      <c r="AL280" s="4" t="s">
        <v>407</v>
      </c>
      <c r="AM280" s="4" t="s">
        <v>323</v>
      </c>
      <c r="AN280" s="4" t="s">
        <v>323</v>
      </c>
      <c r="AP280" s="9" t="s">
        <v>42</v>
      </c>
      <c r="AQ280" s="4" t="s">
        <v>324</v>
      </c>
      <c r="AU280" s="43">
        <f>VLOOKUP(J280,[1]zmm081!$A$1:$D$1801,3,FALSE)</f>
        <v>8001040026</v>
      </c>
      <c r="AV280" s="43" t="str">
        <f>VLOOKUP(J280,[1]zmm081!$A$1:$D$1801,4,FALSE)</f>
        <v>在建工程成本-待摊支出-监理费</v>
      </c>
      <c r="AZ280" s="101">
        <f t="shared" si="19"/>
        <v>0</v>
      </c>
    </row>
    <row r="281" spans="1:52" ht="13.05" customHeight="1" x14ac:dyDescent="0.3">
      <c r="A281" s="16" t="s">
        <v>13</v>
      </c>
      <c r="B281" s="42" t="s">
        <v>15</v>
      </c>
      <c r="C281" s="4" t="s">
        <v>17</v>
      </c>
      <c r="D281" s="86" t="s">
        <v>19</v>
      </c>
      <c r="E281" s="4" t="s">
        <v>193</v>
      </c>
      <c r="F281" s="86">
        <f>VLOOKUP(E281,[1]产品服务编号编码规则!$K:$O,4,0)</f>
        <v>10</v>
      </c>
      <c r="G281" s="4" t="s">
        <v>195</v>
      </c>
      <c r="H281" s="98">
        <f>VLOOKUP(G281,[1]产品服务编号编码规则!M:O,3,0)</f>
        <v>2</v>
      </c>
      <c r="I281" s="86" t="s">
        <v>175</v>
      </c>
      <c r="J281" s="42" t="str">
        <f t="shared" si="18"/>
        <v>DDK10207</v>
      </c>
      <c r="K281" s="4" t="s">
        <v>292</v>
      </c>
      <c r="L281" s="11" t="s">
        <v>40</v>
      </c>
      <c r="M281" s="11">
        <v>1</v>
      </c>
      <c r="N281" s="4" t="s">
        <v>1398</v>
      </c>
      <c r="O281" s="16" t="str">
        <f t="shared" si="17"/>
        <v>K</v>
      </c>
      <c r="P281" s="4" t="s">
        <v>633</v>
      </c>
      <c r="Q281" s="9">
        <f>VLOOKUP($P281,[1]税率!$H:$K,3,0)</f>
        <v>0.06</v>
      </c>
      <c r="R281" s="4" t="str">
        <f>VLOOKUP($P281,[1]税率!$H:$K,4,0)</f>
        <v>其他</v>
      </c>
      <c r="S281" s="16" t="s">
        <v>370</v>
      </c>
      <c r="T281" s="5">
        <f>VLOOKUP(S281,[1]税率!A:B,2,0)</f>
        <v>0</v>
      </c>
      <c r="U281" s="4" t="str">
        <f>VLOOKUP(S281,[1]税率!A:C,3,0)</f>
        <v>FW</v>
      </c>
      <c r="V281" s="16" t="s">
        <v>254</v>
      </c>
      <c r="W281" s="4" t="s">
        <v>255</v>
      </c>
      <c r="X281" s="4" t="s">
        <v>54</v>
      </c>
      <c r="Y281" s="4" t="s">
        <v>54</v>
      </c>
      <c r="Z281" s="4" t="s">
        <v>54</v>
      </c>
      <c r="AA281" s="4" t="s">
        <v>54</v>
      </c>
      <c r="AF281" s="4"/>
      <c r="AJ281" s="4" t="s">
        <v>323</v>
      </c>
      <c r="AK281" s="4" t="s">
        <v>323</v>
      </c>
      <c r="AL281" s="4" t="s">
        <v>407</v>
      </c>
      <c r="AM281" s="4" t="s">
        <v>323</v>
      </c>
      <c r="AN281" s="4" t="s">
        <v>323</v>
      </c>
      <c r="AP281" s="9"/>
      <c r="AQ281" s="4" t="s">
        <v>324</v>
      </c>
      <c r="AU281" s="43">
        <f>VLOOKUP(J281,[1]zmm081!$A$1:$D$1801,3,FALSE)</f>
        <v>8001040017</v>
      </c>
      <c r="AV281" s="43" t="str">
        <f>VLOOKUP(J281,[1]zmm081!$A$1:$D$1801,4,FALSE)</f>
        <v>在建工程成本-待摊支出-管理费-咨询费</v>
      </c>
      <c r="AZ281" s="101">
        <f t="shared" si="19"/>
        <v>0</v>
      </c>
    </row>
    <row r="282" spans="1:52" ht="13.05" customHeight="1" x14ac:dyDescent="0.3">
      <c r="A282" s="4" t="s">
        <v>13</v>
      </c>
      <c r="B282" s="16" t="s">
        <v>15</v>
      </c>
      <c r="C282" s="4" t="s">
        <v>17</v>
      </c>
      <c r="D282" s="86" t="s">
        <v>19</v>
      </c>
      <c r="E282" s="4" t="s">
        <v>193</v>
      </c>
      <c r="F282" s="86">
        <f>VLOOKUP(E282,[1]产品服务编号编码规则!$K:$O,4,0)</f>
        <v>10</v>
      </c>
      <c r="G282" s="16" t="s">
        <v>195</v>
      </c>
      <c r="H282" s="98">
        <f>VLOOKUP(G282,[1]产品服务编号编码规则!M:O,3,0)</f>
        <v>2</v>
      </c>
      <c r="I282" s="86" t="s">
        <v>181</v>
      </c>
      <c r="J282" s="42" t="str">
        <f t="shared" si="18"/>
        <v>DDK10208</v>
      </c>
      <c r="K282" s="4" t="s">
        <v>1400</v>
      </c>
      <c r="L282" s="11" t="s">
        <v>40</v>
      </c>
      <c r="M282" s="11">
        <v>1</v>
      </c>
      <c r="N282" s="4" t="s">
        <v>1401</v>
      </c>
      <c r="O282" s="16" t="str">
        <f t="shared" si="17"/>
        <v>K</v>
      </c>
      <c r="P282" s="4" t="s">
        <v>633</v>
      </c>
      <c r="Q282" s="9">
        <f>VLOOKUP($P282,[1]税率!$H:$K,3,0)</f>
        <v>0.06</v>
      </c>
      <c r="R282" s="4" t="str">
        <f>VLOOKUP($P282,[1]税率!$H:$K,4,0)</f>
        <v>其他</v>
      </c>
      <c r="S282" s="16" t="s">
        <v>370</v>
      </c>
      <c r="T282" s="5">
        <f>VLOOKUP(S282,[1]税率!A:B,2,0)</f>
        <v>0</v>
      </c>
      <c r="U282" s="4" t="str">
        <f>VLOOKUP(S282,[1]税率!A:C,3,0)</f>
        <v>FW</v>
      </c>
      <c r="V282" s="16">
        <v>8001040017</v>
      </c>
      <c r="W282" s="4" t="s">
        <v>255</v>
      </c>
      <c r="X282" s="4" t="s">
        <v>54</v>
      </c>
      <c r="Y282" s="4" t="s">
        <v>54</v>
      </c>
      <c r="Z282" s="4" t="s">
        <v>54</v>
      </c>
      <c r="AA282" s="4" t="s">
        <v>54</v>
      </c>
      <c r="AB282" s="9"/>
      <c r="AC282" s="9"/>
      <c r="AF282" s="86"/>
      <c r="AI282" s="5"/>
      <c r="AJ282" s="4" t="s">
        <v>323</v>
      </c>
      <c r="AK282" s="4" t="s">
        <v>323</v>
      </c>
      <c r="AL282" s="4" t="s">
        <v>407</v>
      </c>
      <c r="AM282" s="4" t="s">
        <v>323</v>
      </c>
      <c r="AN282" s="4" t="s">
        <v>323</v>
      </c>
      <c r="AP282" s="9" t="s">
        <v>42</v>
      </c>
      <c r="AQ282" s="4" t="s">
        <v>324</v>
      </c>
      <c r="AR282" s="4" t="s">
        <v>394</v>
      </c>
      <c r="AS282" s="4" t="s">
        <v>1402</v>
      </c>
      <c r="AU282" s="43">
        <f>VLOOKUP(J282,[1]zmm081!$A$1:$D$1801,3,FALSE)</f>
        <v>8001040017</v>
      </c>
      <c r="AV282" s="43" t="str">
        <f>VLOOKUP(J282,[1]zmm081!$A$1:$D$1801,4,FALSE)</f>
        <v>在建工程成本-待摊支出-管理费-咨询费</v>
      </c>
      <c r="AZ282" s="101">
        <f t="shared" si="19"/>
        <v>0</v>
      </c>
    </row>
    <row r="283" spans="1:52" ht="13.05" customHeight="1" x14ac:dyDescent="0.3">
      <c r="A283" s="16" t="s">
        <v>13</v>
      </c>
      <c r="B283" s="42" t="s">
        <v>15</v>
      </c>
      <c r="C283" s="4" t="s">
        <v>17</v>
      </c>
      <c r="D283" s="86" t="s">
        <v>19</v>
      </c>
      <c r="E283" s="4" t="s">
        <v>193</v>
      </c>
      <c r="F283" s="86">
        <f>VLOOKUP(E283,[1]产品服务编号编码规则!$K:$O,4,0)</f>
        <v>10</v>
      </c>
      <c r="G283" s="4" t="s">
        <v>196</v>
      </c>
      <c r="H283" s="98">
        <f>VLOOKUP(G283,[1]产品服务编号编码规则!M:O,3,0)</f>
        <v>3</v>
      </c>
      <c r="I283" s="86" t="s">
        <v>32</v>
      </c>
      <c r="J283" s="42" t="str">
        <f t="shared" si="18"/>
        <v>DDK10301</v>
      </c>
      <c r="K283" s="4" t="s">
        <v>277</v>
      </c>
      <c r="L283" s="92" t="s">
        <v>40</v>
      </c>
      <c r="M283" s="11">
        <v>1</v>
      </c>
      <c r="N283" s="4" t="s">
        <v>1403</v>
      </c>
      <c r="O283" s="16" t="str">
        <f t="shared" si="17"/>
        <v>K</v>
      </c>
      <c r="P283" s="4" t="s">
        <v>633</v>
      </c>
      <c r="Q283" s="9">
        <f>VLOOKUP($P283,[1]税率!$H:$K,3,0)</f>
        <v>0.06</v>
      </c>
      <c r="R283" s="4" t="str">
        <f>VLOOKUP($P283,[1]税率!$H:$K,4,0)</f>
        <v>其他</v>
      </c>
      <c r="S283" s="4" t="s">
        <v>370</v>
      </c>
      <c r="T283" s="5">
        <f>VLOOKUP(S283,[1]税率!A:B,2,0)</f>
        <v>0</v>
      </c>
      <c r="U283" s="4" t="str">
        <f>VLOOKUP(S283,[1]税率!A:C,3,0)</f>
        <v>FW</v>
      </c>
      <c r="V283" s="4" t="s">
        <v>278</v>
      </c>
      <c r="W283" s="4" t="s">
        <v>279</v>
      </c>
      <c r="X283" s="4" t="s">
        <v>54</v>
      </c>
      <c r="Y283" s="4" t="s">
        <v>54</v>
      </c>
      <c r="Z283" s="4" t="s">
        <v>54</v>
      </c>
      <c r="AA283" s="4" t="s">
        <v>54</v>
      </c>
      <c r="AF283" s="4"/>
      <c r="AJ283" s="4" t="s">
        <v>323</v>
      </c>
      <c r="AK283" s="4" t="s">
        <v>323</v>
      </c>
      <c r="AL283" s="4" t="s">
        <v>407</v>
      </c>
      <c r="AM283" s="4" t="s">
        <v>323</v>
      </c>
      <c r="AN283" s="4" t="s">
        <v>323</v>
      </c>
      <c r="AP283" s="4" t="s">
        <v>42</v>
      </c>
      <c r="AQ283" s="4" t="s">
        <v>324</v>
      </c>
      <c r="AU283" s="43">
        <f>VLOOKUP(J283,[1]zmm081!$A$1:$D$1801,3,FALSE)</f>
        <v>8001040020</v>
      </c>
      <c r="AV283" s="43" t="str">
        <f>VLOOKUP(J283,[1]zmm081!$A$1:$D$1801,4,FALSE)</f>
        <v>在建工程成本-待摊支出-可行性研究费</v>
      </c>
      <c r="AZ283" s="43">
        <f t="shared" si="19"/>
        <v>0</v>
      </c>
    </row>
    <row r="284" spans="1:52" ht="13.05" customHeight="1" x14ac:dyDescent="0.3">
      <c r="A284" s="16" t="s">
        <v>13</v>
      </c>
      <c r="B284" s="42" t="s">
        <v>15</v>
      </c>
      <c r="C284" s="4" t="s">
        <v>17</v>
      </c>
      <c r="D284" s="86" t="s">
        <v>19</v>
      </c>
      <c r="E284" s="4" t="s">
        <v>193</v>
      </c>
      <c r="F284" s="86">
        <f>VLOOKUP(E284,[1]产品服务编号编码规则!$K:$O,4,0)</f>
        <v>10</v>
      </c>
      <c r="G284" s="4" t="s">
        <v>196</v>
      </c>
      <c r="H284" s="98">
        <f>VLOOKUP(G284,[1]产品服务编号编码规则!M:O,3,0)</f>
        <v>3</v>
      </c>
      <c r="I284" s="86" t="s">
        <v>125</v>
      </c>
      <c r="J284" s="42" t="str">
        <f t="shared" si="18"/>
        <v>DDK10302</v>
      </c>
      <c r="K284" s="4" t="s">
        <v>285</v>
      </c>
      <c r="L284" s="92" t="s">
        <v>40</v>
      </c>
      <c r="M284" s="11">
        <v>1</v>
      </c>
      <c r="N284" s="4" t="s">
        <v>1404</v>
      </c>
      <c r="O284" s="16" t="str">
        <f t="shared" si="17"/>
        <v>K</v>
      </c>
      <c r="P284" s="4" t="s">
        <v>633</v>
      </c>
      <c r="Q284" s="9">
        <f>VLOOKUP($P284,[1]税率!$H:$K,3,0)</f>
        <v>0.06</v>
      </c>
      <c r="R284" s="4" t="str">
        <f>VLOOKUP($P284,[1]税率!$H:$K,4,0)</f>
        <v>其他</v>
      </c>
      <c r="S284" s="4" t="s">
        <v>370</v>
      </c>
      <c r="T284" s="5">
        <f>VLOOKUP(S284,[1]税率!A:B,2,0)</f>
        <v>0</v>
      </c>
      <c r="U284" s="4" t="str">
        <f>VLOOKUP(S284,[1]税率!A:C,3,0)</f>
        <v>FW</v>
      </c>
      <c r="V284" s="16" t="s">
        <v>264</v>
      </c>
      <c r="W284" s="4" t="s">
        <v>265</v>
      </c>
      <c r="X284" s="4" t="s">
        <v>54</v>
      </c>
      <c r="Y284" s="4" t="s">
        <v>54</v>
      </c>
      <c r="Z284" s="4" t="s">
        <v>54</v>
      </c>
      <c r="AA284" s="4" t="s">
        <v>54</v>
      </c>
      <c r="AB284" s="9"/>
      <c r="AC284" s="9"/>
      <c r="AF284" s="86"/>
      <c r="AI284" s="5"/>
      <c r="AJ284" s="4" t="s">
        <v>323</v>
      </c>
      <c r="AK284" s="4" t="s">
        <v>323</v>
      </c>
      <c r="AL284" s="4" t="s">
        <v>407</v>
      </c>
      <c r="AM284" s="4" t="s">
        <v>323</v>
      </c>
      <c r="AN284" s="4" t="s">
        <v>323</v>
      </c>
      <c r="AP284" s="9" t="s">
        <v>42</v>
      </c>
      <c r="AQ284" s="4" t="s">
        <v>324</v>
      </c>
      <c r="AU284" s="43">
        <f>VLOOKUP(J284,[1]zmm081!$A$1:$D$1801,3,FALSE)</f>
        <v>8001040018</v>
      </c>
      <c r="AV284" s="43" t="str">
        <f>VLOOKUP(J284,[1]zmm081!$A$1:$D$1801,4,FALSE)</f>
        <v>在建工程成本-待摊支出-管理费-中介机构</v>
      </c>
      <c r="AZ284" s="101">
        <f t="shared" si="19"/>
        <v>0</v>
      </c>
    </row>
    <row r="285" spans="1:52" ht="13.05" customHeight="1" x14ac:dyDescent="0.3">
      <c r="A285" s="16" t="s">
        <v>13</v>
      </c>
      <c r="B285" s="42" t="s">
        <v>15</v>
      </c>
      <c r="C285" s="4" t="s">
        <v>17</v>
      </c>
      <c r="D285" s="86" t="s">
        <v>19</v>
      </c>
      <c r="E285" s="4" t="s">
        <v>193</v>
      </c>
      <c r="F285" s="86">
        <f>VLOOKUP(E285,[1]产品服务编号编码规则!$K:$O,4,0)</f>
        <v>10</v>
      </c>
      <c r="G285" s="4" t="s">
        <v>196</v>
      </c>
      <c r="H285" s="98">
        <f>VLOOKUP(G285,[1]产品服务编号编码规则!M:O,3,0)</f>
        <v>3</v>
      </c>
      <c r="I285" s="86" t="s">
        <v>152</v>
      </c>
      <c r="J285" s="42" t="str">
        <f t="shared" si="18"/>
        <v>DDK10303</v>
      </c>
      <c r="K285" s="4" t="s">
        <v>1406</v>
      </c>
      <c r="L285" s="11" t="s">
        <v>40</v>
      </c>
      <c r="M285" s="11">
        <v>1</v>
      </c>
      <c r="N285" s="4" t="s">
        <v>1407</v>
      </c>
      <c r="O285" s="16" t="str">
        <f t="shared" si="17"/>
        <v>K</v>
      </c>
      <c r="P285" s="4" t="s">
        <v>633</v>
      </c>
      <c r="Q285" s="9">
        <f>VLOOKUP($P285,[1]税率!$H:$K,3,0)</f>
        <v>0.06</v>
      </c>
      <c r="R285" s="4" t="str">
        <f>VLOOKUP($P285,[1]税率!$H:$K,4,0)</f>
        <v>其他</v>
      </c>
      <c r="S285" s="4" t="s">
        <v>370</v>
      </c>
      <c r="T285" s="5">
        <f>VLOOKUP(S285,[1]税率!A:B,2,0)</f>
        <v>0</v>
      </c>
      <c r="U285" s="4" t="str">
        <f>VLOOKUP(S285,[1]税率!A:C,3,0)</f>
        <v>FW</v>
      </c>
      <c r="V285" s="4" t="s">
        <v>264</v>
      </c>
      <c r="W285" s="4" t="s">
        <v>265</v>
      </c>
      <c r="X285" s="4" t="s">
        <v>54</v>
      </c>
      <c r="Y285" s="4" t="s">
        <v>54</v>
      </c>
      <c r="Z285" s="4" t="s">
        <v>54</v>
      </c>
      <c r="AA285" s="4" t="s">
        <v>54</v>
      </c>
      <c r="AF285" s="4"/>
      <c r="AJ285" s="4" t="s">
        <v>323</v>
      </c>
      <c r="AK285" s="4" t="s">
        <v>323</v>
      </c>
      <c r="AL285" s="4" t="s">
        <v>407</v>
      </c>
      <c r="AM285" s="4" t="s">
        <v>323</v>
      </c>
      <c r="AN285" s="4" t="s">
        <v>323</v>
      </c>
      <c r="AQ285" s="4" t="s">
        <v>324</v>
      </c>
      <c r="AU285" s="43">
        <f>VLOOKUP(J285,[1]zmm081!$A$1:$D$1801,3,FALSE)</f>
        <v>8001040018</v>
      </c>
      <c r="AV285" s="43" t="str">
        <f>VLOOKUP(J285,[1]zmm081!$A$1:$D$1801,4,FALSE)</f>
        <v>在建工程成本-待摊支出-管理费-中介机构</v>
      </c>
      <c r="AZ285" s="43">
        <f t="shared" si="19"/>
        <v>0</v>
      </c>
    </row>
    <row r="286" spans="1:52" ht="13.05" customHeight="1" x14ac:dyDescent="0.3">
      <c r="A286" s="16" t="s">
        <v>13</v>
      </c>
      <c r="B286" s="42" t="s">
        <v>15</v>
      </c>
      <c r="C286" s="4" t="s">
        <v>17</v>
      </c>
      <c r="D286" s="86" t="s">
        <v>19</v>
      </c>
      <c r="E286" s="4" t="s">
        <v>193</v>
      </c>
      <c r="F286" s="86">
        <f>VLOOKUP(E286,[1]产品服务编号编码规则!$K:$O,4,0)</f>
        <v>10</v>
      </c>
      <c r="G286" s="4" t="s">
        <v>196</v>
      </c>
      <c r="H286" s="98">
        <f>VLOOKUP(G286,[1]产品服务编号编码规则!M:O,3,0)</f>
        <v>3</v>
      </c>
      <c r="I286" s="86" t="s">
        <v>161</v>
      </c>
      <c r="J286" s="42" t="str">
        <f t="shared" si="18"/>
        <v>DDK10304</v>
      </c>
      <c r="K286" s="4" t="s">
        <v>263</v>
      </c>
      <c r="L286" s="92" t="s">
        <v>40</v>
      </c>
      <c r="M286" s="11">
        <v>1</v>
      </c>
      <c r="N286" s="4" t="s">
        <v>1409</v>
      </c>
      <c r="O286" s="16" t="str">
        <f t="shared" si="17"/>
        <v>K</v>
      </c>
      <c r="P286" s="4" t="s">
        <v>633</v>
      </c>
      <c r="Q286" s="9">
        <f>VLOOKUP($P286,[1]税率!$H:$K,3,0)</f>
        <v>0.06</v>
      </c>
      <c r="R286" s="4" t="str">
        <f>VLOOKUP($P286,[1]税率!$H:$K,4,0)</f>
        <v>其他</v>
      </c>
      <c r="S286" s="4" t="s">
        <v>370</v>
      </c>
      <c r="T286" s="5">
        <f>VLOOKUP(S286,[1]税率!A:B,2,0)</f>
        <v>0</v>
      </c>
      <c r="U286" s="4" t="str">
        <f>VLOOKUP(S286,[1]税率!A:C,3,0)</f>
        <v>FW</v>
      </c>
      <c r="V286" s="16" t="s">
        <v>264</v>
      </c>
      <c r="W286" s="4" t="s">
        <v>265</v>
      </c>
      <c r="X286" s="4" t="s">
        <v>54</v>
      </c>
      <c r="Y286" s="4" t="s">
        <v>54</v>
      </c>
      <c r="Z286" s="4" t="s">
        <v>58</v>
      </c>
      <c r="AA286" s="4" t="s">
        <v>54</v>
      </c>
      <c r="AB286" s="9"/>
      <c r="AC286" s="4" t="s">
        <v>1367</v>
      </c>
      <c r="AF286" s="4"/>
      <c r="AJ286" s="4" t="s">
        <v>323</v>
      </c>
      <c r="AK286" s="4" t="s">
        <v>323</v>
      </c>
      <c r="AL286" s="4" t="s">
        <v>407</v>
      </c>
      <c r="AM286" s="4" t="s">
        <v>323</v>
      </c>
      <c r="AN286" s="4" t="s">
        <v>323</v>
      </c>
      <c r="AP286" s="9" t="s">
        <v>42</v>
      </c>
      <c r="AQ286" s="4" t="s">
        <v>324</v>
      </c>
      <c r="AU286" s="43">
        <f>VLOOKUP(J286,[1]zmm081!$A$1:$D$1801,3,FALSE)</f>
        <v>8001040018</v>
      </c>
      <c r="AV286" s="43" t="str">
        <f>VLOOKUP(J286,[1]zmm081!$A$1:$D$1801,4,FALSE)</f>
        <v>在建工程成本-待摊支出-管理费-中介机构</v>
      </c>
      <c r="AZ286" s="101">
        <f t="shared" si="19"/>
        <v>0</v>
      </c>
    </row>
    <row r="287" spans="1:52" ht="13.05" customHeight="1" x14ac:dyDescent="0.3">
      <c r="A287" s="16" t="s">
        <v>13</v>
      </c>
      <c r="B287" s="42" t="s">
        <v>15</v>
      </c>
      <c r="C287" s="4" t="s">
        <v>17</v>
      </c>
      <c r="D287" s="86" t="s">
        <v>19</v>
      </c>
      <c r="E287" s="4" t="s">
        <v>198</v>
      </c>
      <c r="F287" s="86" t="str">
        <f>VLOOKUP(E287,[1]产品服务编号编码规则!$K:$O,4,0)</f>
        <v>11</v>
      </c>
      <c r="G287" s="16" t="s">
        <v>200</v>
      </c>
      <c r="H287" s="98">
        <f>VLOOKUP(G287,[1]产品服务编号编码规则!M:O,3,0)</f>
        <v>2</v>
      </c>
      <c r="I287" s="86" t="s">
        <v>32</v>
      </c>
      <c r="J287" s="42" t="str">
        <f t="shared" si="18"/>
        <v>DDK11201</v>
      </c>
      <c r="K287" s="4" t="s">
        <v>273</v>
      </c>
      <c r="L287" s="92" t="s">
        <v>40</v>
      </c>
      <c r="M287" s="11">
        <v>1</v>
      </c>
      <c r="N287" s="4" t="s">
        <v>1410</v>
      </c>
      <c r="O287" s="16" t="str">
        <f t="shared" si="17"/>
        <v>K</v>
      </c>
      <c r="P287" s="4" t="s">
        <v>633</v>
      </c>
      <c r="Q287" s="9">
        <f>VLOOKUP($P287,[1]税率!$H:$K,3,0)</f>
        <v>0.06</v>
      </c>
      <c r="R287" s="4" t="str">
        <f>VLOOKUP($P287,[1]税率!$H:$K,4,0)</f>
        <v>其他</v>
      </c>
      <c r="S287" s="4" t="s">
        <v>370</v>
      </c>
      <c r="T287" s="5">
        <f>VLOOKUP(S287,[1]税率!A:B,2,0)</f>
        <v>0</v>
      </c>
      <c r="U287" s="4" t="str">
        <f>VLOOKUP(S287,[1]税率!A:C,3,0)</f>
        <v>FW</v>
      </c>
      <c r="V287" s="16" t="s">
        <v>264</v>
      </c>
      <c r="W287" s="4" t="s">
        <v>265</v>
      </c>
      <c r="X287" s="4" t="s">
        <v>54</v>
      </c>
      <c r="Y287" s="4" t="s">
        <v>54</v>
      </c>
      <c r="Z287" s="4" t="s">
        <v>54</v>
      </c>
      <c r="AA287" s="4" t="s">
        <v>54</v>
      </c>
      <c r="AB287" s="9"/>
      <c r="AC287" s="9"/>
      <c r="AF287" s="86"/>
      <c r="AI287" s="5"/>
      <c r="AJ287" s="4" t="s">
        <v>323</v>
      </c>
      <c r="AK287" s="4" t="s">
        <v>323</v>
      </c>
      <c r="AL287" s="4" t="s">
        <v>407</v>
      </c>
      <c r="AM287" s="4" t="s">
        <v>323</v>
      </c>
      <c r="AN287" s="4" t="s">
        <v>323</v>
      </c>
      <c r="AP287" s="9" t="s">
        <v>42</v>
      </c>
      <c r="AQ287" s="4" t="s">
        <v>324</v>
      </c>
      <c r="AU287" s="43">
        <f>VLOOKUP(J287,[1]zmm081!$A$1:$D$1801,3,FALSE)</f>
        <v>8001040018</v>
      </c>
      <c r="AV287" s="43" t="str">
        <f>VLOOKUP(J287,[1]zmm081!$A$1:$D$1801,4,FALSE)</f>
        <v>在建工程成本-待摊支出-管理费-中介机构</v>
      </c>
      <c r="AZ287" s="101">
        <f t="shared" si="19"/>
        <v>0</v>
      </c>
    </row>
    <row r="288" spans="1:52" s="117" customFormat="1" ht="13.05" customHeight="1" x14ac:dyDescent="0.3">
      <c r="A288" s="102" t="s">
        <v>13</v>
      </c>
      <c r="B288" s="106" t="s">
        <v>15</v>
      </c>
      <c r="C288" s="103" t="s">
        <v>557</v>
      </c>
      <c r="D288" s="104" t="s">
        <v>156</v>
      </c>
      <c r="E288" s="103" t="s">
        <v>608</v>
      </c>
      <c r="F288" s="104" t="s">
        <v>216</v>
      </c>
      <c r="G288" s="102"/>
      <c r="H288" s="105" t="s">
        <v>420</v>
      </c>
      <c r="I288" s="104" t="s">
        <v>32</v>
      </c>
      <c r="J288" s="106" t="str">
        <f t="shared" si="18"/>
        <v>DDL00001</v>
      </c>
      <c r="K288" s="103" t="s">
        <v>1412</v>
      </c>
      <c r="L288" s="107" t="s">
        <v>40</v>
      </c>
      <c r="M288" s="108">
        <v>1</v>
      </c>
      <c r="N288" s="103" t="s">
        <v>1413</v>
      </c>
      <c r="O288" s="102" t="str">
        <f t="shared" si="17"/>
        <v>L</v>
      </c>
      <c r="P288" s="109" t="s">
        <v>612</v>
      </c>
      <c r="Q288" s="109">
        <f>VLOOKUP($P288,[1]税率!$H:$K,3,0)</f>
        <v>0</v>
      </c>
      <c r="R288" s="103" t="str">
        <f>VLOOKUP($P288,[1]税率!$H:$K,4,0)</f>
        <v>进项税</v>
      </c>
      <c r="S288" s="102" t="s">
        <v>370</v>
      </c>
      <c r="T288" s="116">
        <f>VLOOKUP(S288,[1]税率!A:B,2,0)</f>
        <v>0</v>
      </c>
      <c r="U288" s="103" t="str">
        <f>VLOOKUP(S288,[1]税率!A:C,3,0)</f>
        <v>FW</v>
      </c>
      <c r="V288" s="102" t="s">
        <v>561</v>
      </c>
      <c r="W288" s="103" t="s">
        <v>562</v>
      </c>
      <c r="X288" s="103" t="s">
        <v>54</v>
      </c>
      <c r="Y288" s="103" t="s">
        <v>54</v>
      </c>
      <c r="Z288" s="103" t="s">
        <v>54</v>
      </c>
      <c r="AA288" s="103" t="s">
        <v>54</v>
      </c>
      <c r="AB288" s="109"/>
      <c r="AC288" s="109"/>
      <c r="AD288" s="103"/>
      <c r="AE288" s="103"/>
      <c r="AF288" s="104"/>
      <c r="AG288" s="103"/>
      <c r="AH288" s="103"/>
      <c r="AI288" s="116"/>
      <c r="AJ288" s="103" t="s">
        <v>563</v>
      </c>
      <c r="AK288" s="103" t="s">
        <v>231</v>
      </c>
      <c r="AL288" s="103" t="s">
        <v>407</v>
      </c>
      <c r="AM288" s="103" t="s">
        <v>323</v>
      </c>
      <c r="AN288" s="103" t="s">
        <v>323</v>
      </c>
      <c r="AO288" s="103"/>
      <c r="AP288" s="109" t="s">
        <v>42</v>
      </c>
      <c r="AQ288" s="103" t="s">
        <v>324</v>
      </c>
      <c r="AR288" s="4" t="s">
        <v>1414</v>
      </c>
      <c r="AS288" s="103"/>
      <c r="AT288" s="103"/>
      <c r="AU288" s="117">
        <f>VLOOKUP(J288,[1]zmm081!$A$1:$D$1801,3,FALSE)</f>
        <v>5301001400</v>
      </c>
      <c r="AV288" s="117" t="str">
        <f>VLOOKUP(J288,[1]zmm081!$A$1:$D$1801,4,FALSE)</f>
        <v>研发支出-办公费</v>
      </c>
      <c r="AZ288" s="118">
        <f t="shared" si="19"/>
        <v>0</v>
      </c>
    </row>
    <row r="289" spans="1:52" ht="13.05" customHeight="1" x14ac:dyDescent="0.3">
      <c r="A289" s="102" t="s">
        <v>13</v>
      </c>
      <c r="B289" s="106" t="s">
        <v>15</v>
      </c>
      <c r="C289" s="103" t="s">
        <v>557</v>
      </c>
      <c r="D289" s="104" t="s">
        <v>156</v>
      </c>
      <c r="E289" s="103" t="s">
        <v>608</v>
      </c>
      <c r="F289" s="104" t="s">
        <v>216</v>
      </c>
      <c r="G289" s="103"/>
      <c r="H289" s="105" t="s">
        <v>420</v>
      </c>
      <c r="I289" s="104" t="s">
        <v>125</v>
      </c>
      <c r="J289" s="106" t="str">
        <f t="shared" si="18"/>
        <v>DDL00002</v>
      </c>
      <c r="K289" s="113" t="s">
        <v>1415</v>
      </c>
      <c r="L289" s="107" t="s">
        <v>40</v>
      </c>
      <c r="M289" s="108">
        <v>1</v>
      </c>
      <c r="N289" s="109" t="s">
        <v>1416</v>
      </c>
      <c r="O289" s="16" t="str">
        <f t="shared" si="17"/>
        <v>L</v>
      </c>
      <c r="P289" s="9" t="s">
        <v>612</v>
      </c>
      <c r="Q289" s="9">
        <f>VLOOKUP($P289,[1]税率!$H:$K,3,0)</f>
        <v>0</v>
      </c>
      <c r="R289" s="4" t="str">
        <f>VLOOKUP($P289,[1]税率!$H:$K,4,0)</f>
        <v>进项税</v>
      </c>
      <c r="S289" s="4" t="s">
        <v>370</v>
      </c>
      <c r="T289" s="5">
        <f>VLOOKUP(S289,[1]税率!A:B,2,0)</f>
        <v>0</v>
      </c>
      <c r="U289" s="4" t="str">
        <f>VLOOKUP(S289,[1]税率!A:C,3,0)</f>
        <v>FW</v>
      </c>
      <c r="V289" s="102" t="s">
        <v>1417</v>
      </c>
      <c r="W289" s="103" t="s">
        <v>1418</v>
      </c>
      <c r="X289" s="4" t="s">
        <v>54</v>
      </c>
      <c r="Y289" s="4" t="s">
        <v>54</v>
      </c>
      <c r="Z289" s="4" t="s">
        <v>54</v>
      </c>
      <c r="AA289" s="4" t="s">
        <v>54</v>
      </c>
      <c r="AB289" s="9"/>
      <c r="AC289" s="9"/>
      <c r="AF289" s="86"/>
      <c r="AI289" s="5"/>
      <c r="AJ289" s="4" t="s">
        <v>563</v>
      </c>
      <c r="AK289" s="4" t="s">
        <v>231</v>
      </c>
      <c r="AL289" s="4" t="s">
        <v>407</v>
      </c>
      <c r="AM289" s="4" t="s">
        <v>323</v>
      </c>
      <c r="AN289" s="4" t="s">
        <v>323</v>
      </c>
      <c r="AP289" s="109" t="s">
        <v>42</v>
      </c>
      <c r="AQ289" s="103" t="s">
        <v>347</v>
      </c>
      <c r="AR289" s="4" t="s">
        <v>624</v>
      </c>
      <c r="AU289" s="43" t="e">
        <f>VLOOKUP(J289,[1]zmm081!$A$1:$D$1801,3,FALSE)</f>
        <v>#N/A</v>
      </c>
      <c r="AV289" s="43" t="e">
        <f>VLOOKUP(J289,[1]zmm081!$A$1:$D$1801,4,FALSE)</f>
        <v>#N/A</v>
      </c>
      <c r="AZ289" s="101" t="e">
        <f t="shared" si="19"/>
        <v>#N/A</v>
      </c>
    </row>
    <row r="290" spans="1:52" ht="13.05" customHeight="1" x14ac:dyDescent="0.3">
      <c r="A290" s="4" t="s">
        <v>13</v>
      </c>
      <c r="B290" s="16" t="s">
        <v>15</v>
      </c>
      <c r="C290" s="4" t="s">
        <v>557</v>
      </c>
      <c r="D290" s="86" t="s">
        <v>156</v>
      </c>
      <c r="E290" s="4" t="s">
        <v>217</v>
      </c>
      <c r="F290" s="86" t="str">
        <f>VLOOKUP(E290,[1]产品服务编号编码规则!$K:$O,4,0)</f>
        <v>00</v>
      </c>
      <c r="G290" s="16" t="s">
        <v>219</v>
      </c>
      <c r="H290" s="98">
        <f>VLOOKUP(G290,[1]产品服务编号编码规则!M:O,3,0)</f>
        <v>1</v>
      </c>
      <c r="I290" s="86" t="s">
        <v>32</v>
      </c>
      <c r="J290" s="42" t="str">
        <f t="shared" si="18"/>
        <v>DDL00101</v>
      </c>
      <c r="K290" s="4" t="s">
        <v>1420</v>
      </c>
      <c r="L290" s="11" t="s">
        <v>40</v>
      </c>
      <c r="M290" s="11">
        <v>1</v>
      </c>
      <c r="N290" s="4" t="s">
        <v>1421</v>
      </c>
      <c r="O290" s="16" t="str">
        <f t="shared" si="17"/>
        <v>L</v>
      </c>
      <c r="P290" s="4" t="s">
        <v>633</v>
      </c>
      <c r="Q290" s="9">
        <f>VLOOKUP($P290,[1]税率!$H:$K,3,0)</f>
        <v>0.06</v>
      </c>
      <c r="R290" s="4" t="str">
        <f>VLOOKUP($P290,[1]税率!$H:$K,4,0)</f>
        <v>其他</v>
      </c>
      <c r="S290" s="16" t="s">
        <v>370</v>
      </c>
      <c r="T290" s="16">
        <f>VLOOKUP(S290,[1]税率!A:B,2,0)</f>
        <v>0</v>
      </c>
      <c r="U290" s="4" t="str">
        <f>VLOOKUP(S290,[1]税率!A:C,3,0)</f>
        <v>FW</v>
      </c>
      <c r="V290" s="16" t="s">
        <v>1422</v>
      </c>
      <c r="W290" s="4" t="s">
        <v>1423</v>
      </c>
      <c r="X290" s="4" t="s">
        <v>54</v>
      </c>
      <c r="Y290" s="4" t="s">
        <v>54</v>
      </c>
      <c r="Z290" s="4" t="s">
        <v>54</v>
      </c>
      <c r="AA290" s="4" t="s">
        <v>54</v>
      </c>
      <c r="AB290" s="9"/>
      <c r="AC290" s="9"/>
      <c r="AF290" s="86"/>
      <c r="AI290" s="5"/>
      <c r="AJ290" s="4" t="s">
        <v>563</v>
      </c>
      <c r="AP290" s="9"/>
      <c r="AQ290" s="4" t="s">
        <v>324</v>
      </c>
      <c r="AR290" s="4" t="s">
        <v>1359</v>
      </c>
      <c r="AU290" s="43">
        <f>VLOOKUP(J290,[1]zmm081!$A$1:$D$1801,3,FALSE)</f>
        <v>5301000600</v>
      </c>
      <c r="AV290" s="43" t="str">
        <f>VLOOKUP(J290,[1]zmm081!$A$1:$D$1801,4,FALSE)</f>
        <v>研发支出-测试试（化）验加工费</v>
      </c>
      <c r="AZ290" s="101">
        <f t="shared" si="19"/>
        <v>0</v>
      </c>
    </row>
    <row r="291" spans="1:52" ht="13.05" customHeight="1" x14ac:dyDescent="0.3">
      <c r="A291" s="16" t="s">
        <v>13</v>
      </c>
      <c r="B291" s="42" t="s">
        <v>15</v>
      </c>
      <c r="C291" s="4" t="s">
        <v>557</v>
      </c>
      <c r="D291" s="86" t="s">
        <v>156</v>
      </c>
      <c r="E291" s="4" t="s">
        <v>104</v>
      </c>
      <c r="F291" s="86" t="str">
        <f>VLOOKUP(E291,[1]产品服务编号编码规则!$K:$O,4,0)</f>
        <v>01</v>
      </c>
      <c r="G291" s="4" t="s">
        <v>105</v>
      </c>
      <c r="H291" s="98">
        <f>VLOOKUP(G291,[1]产品服务编号编码规则!M:O,3,0)</f>
        <v>1</v>
      </c>
      <c r="I291" s="86" t="s">
        <v>32</v>
      </c>
      <c r="J291" s="42" t="str">
        <f t="shared" si="18"/>
        <v>DDL01101</v>
      </c>
      <c r="K291" s="4" t="s">
        <v>1425</v>
      </c>
      <c r="L291" s="92" t="s">
        <v>40</v>
      </c>
      <c r="M291" s="11">
        <v>1</v>
      </c>
      <c r="N291" s="9" t="s">
        <v>1426</v>
      </c>
      <c r="O291" s="16" t="str">
        <f t="shared" si="17"/>
        <v>L</v>
      </c>
      <c r="P291" s="4" t="s">
        <v>601</v>
      </c>
      <c r="Q291" s="9">
        <f>VLOOKUP($P291,[1]税率!$H:$K,3,0)</f>
        <v>0.09</v>
      </c>
      <c r="R291" s="4" t="str">
        <f>VLOOKUP($P291,[1]税率!$H:$K,4,0)</f>
        <v>运输服务（进）</v>
      </c>
      <c r="S291" s="4" t="s">
        <v>603</v>
      </c>
      <c r="T291" s="5">
        <f>VLOOKUP(S291,[1]税率!A:B,2,0)</f>
        <v>5.0000000000000001E-4</v>
      </c>
      <c r="U291" s="4" t="str">
        <f>VLOOKUP(S291,[1]税率!A:C,3,0)</f>
        <v>YS</v>
      </c>
      <c r="V291" s="16" t="s">
        <v>1427</v>
      </c>
      <c r="W291" s="4" t="s">
        <v>1428</v>
      </c>
      <c r="X291" s="4" t="s">
        <v>54</v>
      </c>
      <c r="Y291" s="4" t="s">
        <v>54</v>
      </c>
      <c r="Z291" s="4" t="s">
        <v>54</v>
      </c>
      <c r="AA291" s="4" t="s">
        <v>54</v>
      </c>
      <c r="AB291" s="9" t="s">
        <v>605</v>
      </c>
      <c r="AC291" s="9"/>
      <c r="AF291" s="86"/>
      <c r="AI291" s="5"/>
      <c r="AJ291" s="4" t="s">
        <v>563</v>
      </c>
      <c r="AK291" s="4" t="s">
        <v>231</v>
      </c>
      <c r="AL291" s="4" t="s">
        <v>407</v>
      </c>
      <c r="AM291" s="4" t="s">
        <v>323</v>
      </c>
      <c r="AN291" s="4" t="s">
        <v>323</v>
      </c>
      <c r="AP291" s="9" t="s">
        <v>42</v>
      </c>
      <c r="AQ291" s="4" t="s">
        <v>324</v>
      </c>
      <c r="AR291" s="4" t="s">
        <v>1429</v>
      </c>
      <c r="AU291" s="43">
        <f>VLOOKUP(J291,[1]zmm081!$A$1:$D$1801,3,FALSE)</f>
        <v>5301001000</v>
      </c>
      <c r="AV291" s="43" t="str">
        <f>VLOOKUP(J291,[1]zmm081!$A$1:$D$1801,4,FALSE)</f>
        <v>研发支出-用车费</v>
      </c>
      <c r="AZ291" s="101">
        <f t="shared" si="19"/>
        <v>0</v>
      </c>
    </row>
    <row r="292" spans="1:52" ht="13.05" customHeight="1" x14ac:dyDescent="0.3">
      <c r="A292" s="4" t="s">
        <v>13</v>
      </c>
      <c r="B292" s="16" t="s">
        <v>15</v>
      </c>
      <c r="C292" s="4" t="s">
        <v>557</v>
      </c>
      <c r="D292" s="86" t="s">
        <v>156</v>
      </c>
      <c r="E292" s="4" t="s">
        <v>104</v>
      </c>
      <c r="F292" s="86" t="str">
        <f>VLOOKUP(E292,[1]产品服务编号编码规则!$K:$O,4,0)</f>
        <v>01</v>
      </c>
      <c r="G292" s="16" t="s">
        <v>105</v>
      </c>
      <c r="H292" s="98">
        <f>VLOOKUP(G292,[1]产品服务编号编码规则!M:O,3,0)</f>
        <v>1</v>
      </c>
      <c r="I292" s="86" t="s">
        <v>125</v>
      </c>
      <c r="J292" s="42" t="str">
        <f t="shared" si="18"/>
        <v>DDL01102</v>
      </c>
      <c r="K292" s="4" t="s">
        <v>1431</v>
      </c>
      <c r="L292" s="11" t="s">
        <v>40</v>
      </c>
      <c r="M292" s="11">
        <v>1</v>
      </c>
      <c r="N292" s="4" t="s">
        <v>1432</v>
      </c>
      <c r="O292" s="16" t="str">
        <f t="shared" si="17"/>
        <v>L</v>
      </c>
      <c r="P292" s="4" t="s">
        <v>601</v>
      </c>
      <c r="Q292" s="9">
        <f>VLOOKUP($P292,[1]税率!$H:$K,3,0)</f>
        <v>0.09</v>
      </c>
      <c r="R292" s="4" t="str">
        <f>VLOOKUP($P292,[1]税率!$H:$K,4,0)</f>
        <v>运输服务（进）</v>
      </c>
      <c r="S292" s="16" t="s">
        <v>603</v>
      </c>
      <c r="T292" s="5">
        <f>VLOOKUP(S292,[1]税率!A:B,2,0)</f>
        <v>5.0000000000000001E-4</v>
      </c>
      <c r="U292" s="4" t="str">
        <f>VLOOKUP(S292,[1]税率!A:C,3,0)</f>
        <v>YS</v>
      </c>
      <c r="V292" s="16" t="s">
        <v>567</v>
      </c>
      <c r="W292" s="4" t="s">
        <v>568</v>
      </c>
      <c r="X292" s="4" t="s">
        <v>54</v>
      </c>
      <c r="Y292" s="4" t="s">
        <v>54</v>
      </c>
      <c r="Z292" s="4" t="s">
        <v>54</v>
      </c>
      <c r="AA292" s="4" t="s">
        <v>54</v>
      </c>
      <c r="AB292" s="4" t="s">
        <v>605</v>
      </c>
      <c r="AF292" s="4"/>
      <c r="AJ292" s="4" t="s">
        <v>563</v>
      </c>
      <c r="AK292" s="4" t="s">
        <v>231</v>
      </c>
      <c r="AL292" s="4" t="s">
        <v>407</v>
      </c>
      <c r="AM292" s="4" t="s">
        <v>323</v>
      </c>
      <c r="AN292" s="4" t="s">
        <v>323</v>
      </c>
      <c r="AP292" s="9" t="s">
        <v>42</v>
      </c>
      <c r="AQ292" s="4" t="s">
        <v>324</v>
      </c>
      <c r="AR292" s="4" t="s">
        <v>1433</v>
      </c>
      <c r="AS292" s="4" t="s">
        <v>1434</v>
      </c>
      <c r="AU292" s="43">
        <f>VLOOKUP(J292,[1]zmm081!$A$1:$D$1801,3,FALSE)</f>
        <v>5301000300</v>
      </c>
      <c r="AV292" s="43" t="str">
        <f>VLOOKUP(J292,[1]zmm081!$A$1:$D$1801,4,FALSE)</f>
        <v>研发支出-材料费</v>
      </c>
      <c r="AZ292" s="101">
        <f t="shared" si="19"/>
        <v>0</v>
      </c>
    </row>
    <row r="293" spans="1:52" ht="13.05" customHeight="1" x14ac:dyDescent="0.3">
      <c r="A293" s="16" t="s">
        <v>13</v>
      </c>
      <c r="B293" s="42" t="s">
        <v>15</v>
      </c>
      <c r="C293" s="4" t="s">
        <v>557</v>
      </c>
      <c r="D293" s="86" t="s">
        <v>156</v>
      </c>
      <c r="E293" s="16" t="s">
        <v>126</v>
      </c>
      <c r="F293" s="86" t="str">
        <f>VLOOKUP(E293,[1]产品服务编号编码规则!$K:$O,4,0)</f>
        <v>02</v>
      </c>
      <c r="G293" s="4" t="s">
        <v>146</v>
      </c>
      <c r="H293" s="98">
        <f>VLOOKUP(G293,[1]产品服务编号编码规则!M:O,3,0)</f>
        <v>5</v>
      </c>
      <c r="I293" s="86" t="s">
        <v>32</v>
      </c>
      <c r="J293" s="42" t="str">
        <f t="shared" si="18"/>
        <v>DDL02501</v>
      </c>
      <c r="K293" s="4" t="s">
        <v>1436</v>
      </c>
      <c r="L293" s="92" t="s">
        <v>40</v>
      </c>
      <c r="M293" s="11">
        <v>1</v>
      </c>
      <c r="N293" s="4" t="s">
        <v>1437</v>
      </c>
      <c r="O293" s="16" t="str">
        <f t="shared" si="17"/>
        <v>L</v>
      </c>
      <c r="P293" s="4" t="s">
        <v>633</v>
      </c>
      <c r="Q293" s="9">
        <f>VLOOKUP($P293,[1]税率!$H:$K,3,0)</f>
        <v>0.06</v>
      </c>
      <c r="R293" s="4" t="str">
        <f>VLOOKUP($P293,[1]税率!$H:$K,4,0)</f>
        <v>其他</v>
      </c>
      <c r="S293" s="16" t="s">
        <v>370</v>
      </c>
      <c r="T293" s="5">
        <f>VLOOKUP(S293,[1]税率!A:B,2,0)</f>
        <v>0</v>
      </c>
      <c r="U293" s="4" t="str">
        <f>VLOOKUP(S293,[1]税率!A:C,3,0)</f>
        <v>FW</v>
      </c>
      <c r="V293" s="16" t="s">
        <v>1422</v>
      </c>
      <c r="W293" s="4" t="s">
        <v>1423</v>
      </c>
      <c r="X293" s="4" t="s">
        <v>54</v>
      </c>
      <c r="Y293" s="4" t="s">
        <v>54</v>
      </c>
      <c r="Z293" s="4" t="s">
        <v>54</v>
      </c>
      <c r="AA293" s="4" t="s">
        <v>54</v>
      </c>
      <c r="AB293" s="9"/>
      <c r="AC293" s="9"/>
      <c r="AF293" s="86"/>
      <c r="AI293" s="5"/>
      <c r="AJ293" s="4" t="s">
        <v>563</v>
      </c>
      <c r="AK293" s="4" t="s">
        <v>231</v>
      </c>
      <c r="AL293" s="4" t="s">
        <v>407</v>
      </c>
      <c r="AM293" s="4" t="s">
        <v>323</v>
      </c>
      <c r="AN293" s="4" t="s">
        <v>323</v>
      </c>
      <c r="AP293" s="9" t="s">
        <v>42</v>
      </c>
      <c r="AQ293" s="4" t="s">
        <v>324</v>
      </c>
      <c r="AU293" s="43">
        <f>VLOOKUP(J293,[1]zmm081!$A$1:$D$1801,3,FALSE)</f>
        <v>5301000600</v>
      </c>
      <c r="AV293" s="43" t="str">
        <f>VLOOKUP(J293,[1]zmm081!$A$1:$D$1801,4,FALSE)</f>
        <v>研发支出-测试试（化）验加工费</v>
      </c>
      <c r="AZ293" s="101">
        <f t="shared" si="19"/>
        <v>0</v>
      </c>
    </row>
    <row r="294" spans="1:52" ht="13.05" customHeight="1" x14ac:dyDescent="0.3">
      <c r="A294" s="102" t="s">
        <v>13</v>
      </c>
      <c r="B294" s="106" t="s">
        <v>15</v>
      </c>
      <c r="C294" s="103" t="s">
        <v>557</v>
      </c>
      <c r="D294" s="104" t="s">
        <v>156</v>
      </c>
      <c r="E294" s="103" t="s">
        <v>153</v>
      </c>
      <c r="F294" s="104" t="str">
        <f>VLOOKUP(E294,[1]产品服务编号编码规则!$K:$O,4,0)</f>
        <v>03</v>
      </c>
      <c r="G294" s="103" t="s">
        <v>158</v>
      </c>
      <c r="H294" s="105">
        <f>VLOOKUP(G294,[1]产品服务编号编码规则!M:O,3,0)</f>
        <v>2</v>
      </c>
      <c r="I294" s="104" t="s">
        <v>32</v>
      </c>
      <c r="J294" s="106" t="str">
        <f t="shared" si="18"/>
        <v>DDL03201</v>
      </c>
      <c r="K294" s="103" t="s">
        <v>1438</v>
      </c>
      <c r="L294" s="107" t="s">
        <v>40</v>
      </c>
      <c r="M294" s="108">
        <v>1</v>
      </c>
      <c r="N294" s="109" t="s">
        <v>1439</v>
      </c>
      <c r="O294" s="16" t="str">
        <f t="shared" si="17"/>
        <v>L</v>
      </c>
      <c r="P294" s="4" t="s">
        <v>763</v>
      </c>
      <c r="Q294" s="9">
        <f>VLOOKUP($P294,[1]税率!$H:$K,3,0)</f>
        <v>0.13</v>
      </c>
      <c r="R294" s="4" t="str">
        <f>VLOOKUP($P294,[1]税率!$H:$K,4,0)</f>
        <v>有形动产租赁（进）</v>
      </c>
      <c r="S294" s="4" t="s">
        <v>365</v>
      </c>
      <c r="T294" s="5">
        <f>VLOOKUP(S294,[1]税率!A:B,2,0)</f>
        <v>1E-3</v>
      </c>
      <c r="U294" s="4" t="str">
        <f>VLOOKUP(S294,[1]税率!A:C,3,0)</f>
        <v>ZL</v>
      </c>
      <c r="V294" s="102" t="s">
        <v>1440</v>
      </c>
      <c r="W294" s="103" t="s">
        <v>1441</v>
      </c>
      <c r="X294" s="4" t="s">
        <v>54</v>
      </c>
      <c r="Y294" s="4" t="s">
        <v>54</v>
      </c>
      <c r="Z294" s="4" t="s">
        <v>54</v>
      </c>
      <c r="AA294" s="4" t="s">
        <v>54</v>
      </c>
      <c r="AB294" s="9"/>
      <c r="AC294" s="9"/>
      <c r="AF294" s="86"/>
      <c r="AI294" s="5"/>
      <c r="AJ294" s="4" t="s">
        <v>563</v>
      </c>
      <c r="AK294" s="4" t="s">
        <v>231</v>
      </c>
      <c r="AL294" s="4" t="s">
        <v>407</v>
      </c>
      <c r="AM294" s="4" t="s">
        <v>323</v>
      </c>
      <c r="AN294" s="4" t="s">
        <v>323</v>
      </c>
      <c r="AP294" s="109" t="s">
        <v>42</v>
      </c>
      <c r="AQ294" s="103" t="s">
        <v>1442</v>
      </c>
      <c r="AR294" s="4" t="s">
        <v>1443</v>
      </c>
      <c r="AU294" s="43" t="e">
        <f>VLOOKUP(J294,[1]zmm081!$A$1:$D$1801,3,FALSE)</f>
        <v>#N/A</v>
      </c>
      <c r="AV294" s="43" t="e">
        <f>VLOOKUP(J294,[1]zmm081!$A$1:$D$1801,4,FALSE)</f>
        <v>#N/A</v>
      </c>
      <c r="AZ294" s="101" t="e">
        <f t="shared" si="19"/>
        <v>#N/A</v>
      </c>
    </row>
    <row r="295" spans="1:52" ht="13.05" customHeight="1" x14ac:dyDescent="0.3">
      <c r="A295" s="16" t="s">
        <v>13</v>
      </c>
      <c r="B295" s="42" t="s">
        <v>15</v>
      </c>
      <c r="C295" s="4" t="s">
        <v>557</v>
      </c>
      <c r="D295" s="86" t="s">
        <v>156</v>
      </c>
      <c r="E295" s="16" t="s">
        <v>153</v>
      </c>
      <c r="F295" s="86" t="str">
        <f>VLOOKUP(E295,[1]产品服务编号编码规则!$K:$O,4,0)</f>
        <v>03</v>
      </c>
      <c r="G295" s="4" t="s">
        <v>158</v>
      </c>
      <c r="H295" s="98">
        <f>VLOOKUP(G295,[1]产品服务编号编码规则!M:O,3,0)</f>
        <v>2</v>
      </c>
      <c r="I295" s="86" t="s">
        <v>125</v>
      </c>
      <c r="J295" s="42" t="str">
        <f t="shared" si="18"/>
        <v>DDL03202</v>
      </c>
      <c r="K295" s="46" t="s">
        <v>1445</v>
      </c>
      <c r="L295" s="92" t="s">
        <v>40</v>
      </c>
      <c r="M295" s="11">
        <v>1</v>
      </c>
      <c r="N295" s="9" t="s">
        <v>1446</v>
      </c>
      <c r="O295" s="16" t="str">
        <f t="shared" si="17"/>
        <v>L</v>
      </c>
      <c r="P295" s="4" t="s">
        <v>763</v>
      </c>
      <c r="Q295" s="9">
        <f>VLOOKUP($P295,[1]税率!$H:$K,3,0)</f>
        <v>0.13</v>
      </c>
      <c r="R295" s="4" t="str">
        <f>VLOOKUP($P295,[1]税率!$H:$K,4,0)</f>
        <v>有形动产租赁（进）</v>
      </c>
      <c r="S295" s="4" t="s">
        <v>365</v>
      </c>
      <c r="T295" s="5">
        <f>VLOOKUP(S295,[1]税率!A:B,2,0)</f>
        <v>1E-3</v>
      </c>
      <c r="U295" s="4" t="str">
        <f>VLOOKUP(S295,[1]税率!A:C,3,0)</f>
        <v>ZL</v>
      </c>
      <c r="V295" s="16" t="s">
        <v>1440</v>
      </c>
      <c r="W295" s="4" t="s">
        <v>1441</v>
      </c>
      <c r="X295" s="4" t="s">
        <v>54</v>
      </c>
      <c r="Y295" s="4" t="s">
        <v>54</v>
      </c>
      <c r="Z295" s="4" t="s">
        <v>54</v>
      </c>
      <c r="AA295" s="4" t="s">
        <v>54</v>
      </c>
      <c r="AF295" s="4"/>
      <c r="AJ295" s="4" t="s">
        <v>563</v>
      </c>
      <c r="AK295" s="4" t="s">
        <v>231</v>
      </c>
      <c r="AL295" s="4" t="s">
        <v>407</v>
      </c>
      <c r="AM295" s="4" t="s">
        <v>323</v>
      </c>
      <c r="AN295" s="4" t="s">
        <v>323</v>
      </c>
      <c r="AP295" s="9" t="s">
        <v>42</v>
      </c>
      <c r="AQ295" s="4" t="s">
        <v>1442</v>
      </c>
      <c r="AU295" s="43">
        <f>VLOOKUP(J295,[1]zmm081!$A$1:$D$1801,3,FALSE)</f>
        <v>5301001900</v>
      </c>
      <c r="AV295" s="43" t="str">
        <f>VLOOKUP(J295,[1]zmm081!$A$1:$D$1801,4,FALSE)</f>
        <v>研发支出-研发设备租赁费</v>
      </c>
      <c r="AZ295" s="101">
        <f t="shared" si="19"/>
        <v>0</v>
      </c>
    </row>
    <row r="296" spans="1:52" ht="13.05" customHeight="1" x14ac:dyDescent="0.3">
      <c r="A296" s="16" t="s">
        <v>13</v>
      </c>
      <c r="B296" s="42" t="s">
        <v>15</v>
      </c>
      <c r="C296" s="4" t="s">
        <v>557</v>
      </c>
      <c r="D296" s="86" t="s">
        <v>156</v>
      </c>
      <c r="E296" s="4" t="s">
        <v>153</v>
      </c>
      <c r="F296" s="86" t="str">
        <f>VLOOKUP(E296,[1]产品服务编号编码规则!$K:$O,4,0)</f>
        <v>03</v>
      </c>
      <c r="G296" s="4" t="s">
        <v>158</v>
      </c>
      <c r="H296" s="98">
        <f>VLOOKUP(G296,[1]产品服务编号编码规则!M:O,3,0)</f>
        <v>2</v>
      </c>
      <c r="I296" s="86" t="s">
        <v>152</v>
      </c>
      <c r="J296" s="42" t="str">
        <f t="shared" si="18"/>
        <v>DDL03203</v>
      </c>
      <c r="K296" s="4" t="s">
        <v>1448</v>
      </c>
      <c r="L296" s="92" t="s">
        <v>40</v>
      </c>
      <c r="M296" s="11">
        <v>1</v>
      </c>
      <c r="N296" s="9" t="s">
        <v>1449</v>
      </c>
      <c r="O296" s="16" t="str">
        <f t="shared" si="17"/>
        <v>L</v>
      </c>
      <c r="P296" s="4" t="s">
        <v>763</v>
      </c>
      <c r="Q296" s="9">
        <f>VLOOKUP($P296,[1]税率!$H:$K,3,0)</f>
        <v>0.13</v>
      </c>
      <c r="R296" s="4" t="str">
        <f>VLOOKUP($P296,[1]税率!$H:$K,4,0)</f>
        <v>有形动产租赁（进）</v>
      </c>
      <c r="S296" s="4" t="s">
        <v>365</v>
      </c>
      <c r="T296" s="5">
        <f>VLOOKUP(S296,[1]税率!A:B,2,0)</f>
        <v>1E-3</v>
      </c>
      <c r="U296" s="4" t="str">
        <f>VLOOKUP(S296,[1]税率!A:C,3,0)</f>
        <v>ZL</v>
      </c>
      <c r="V296" s="16" t="s">
        <v>1427</v>
      </c>
      <c r="W296" s="4" t="s">
        <v>1428</v>
      </c>
      <c r="X296" s="4" t="s">
        <v>54</v>
      </c>
      <c r="Y296" s="4" t="s">
        <v>54</v>
      </c>
      <c r="Z296" s="4" t="s">
        <v>54</v>
      </c>
      <c r="AA296" s="4" t="s">
        <v>54</v>
      </c>
      <c r="AB296" s="9"/>
      <c r="AC296" s="9"/>
      <c r="AF296" s="86"/>
      <c r="AI296" s="5"/>
      <c r="AJ296" s="4" t="s">
        <v>563</v>
      </c>
      <c r="AK296" s="4" t="s">
        <v>231</v>
      </c>
      <c r="AL296" s="4" t="s">
        <v>407</v>
      </c>
      <c r="AM296" s="4" t="s">
        <v>323</v>
      </c>
      <c r="AN296" s="4" t="s">
        <v>323</v>
      </c>
      <c r="AP296" s="9" t="s">
        <v>42</v>
      </c>
      <c r="AQ296" s="4" t="s">
        <v>324</v>
      </c>
      <c r="AU296" s="43">
        <f>VLOOKUP(J296,[1]zmm081!$A$1:$D$1801,3,FALSE)</f>
        <v>5301001000</v>
      </c>
      <c r="AV296" s="43" t="str">
        <f>VLOOKUP(J296,[1]zmm081!$A$1:$D$1801,4,FALSE)</f>
        <v>研发支出-用车费</v>
      </c>
      <c r="AZ296" s="101">
        <f t="shared" si="19"/>
        <v>0</v>
      </c>
    </row>
    <row r="297" spans="1:52" ht="13.05" customHeight="1" x14ac:dyDescent="0.3">
      <c r="A297" s="16" t="s">
        <v>13</v>
      </c>
      <c r="B297" s="42" t="s">
        <v>15</v>
      </c>
      <c r="C297" s="4" t="s">
        <v>557</v>
      </c>
      <c r="D297" s="86" t="s">
        <v>156</v>
      </c>
      <c r="E297" s="4" t="s">
        <v>176</v>
      </c>
      <c r="F297" s="86" t="str">
        <f>VLOOKUP(E297,[1]产品服务编号编码规则!$K:$O,4,0)</f>
        <v>07</v>
      </c>
      <c r="G297" s="4" t="s">
        <v>177</v>
      </c>
      <c r="H297" s="98">
        <f>VLOOKUP(G297,[1]产品服务编号编码规则!M:O,3,0)</f>
        <v>1</v>
      </c>
      <c r="I297" s="86" t="s">
        <v>32</v>
      </c>
      <c r="J297" s="42" t="str">
        <f t="shared" si="18"/>
        <v>DDL07101</v>
      </c>
      <c r="K297" s="16" t="s">
        <v>1451</v>
      </c>
      <c r="L297" s="92" t="s">
        <v>40</v>
      </c>
      <c r="M297" s="11">
        <v>1</v>
      </c>
      <c r="N297" s="9" t="s">
        <v>1452</v>
      </c>
      <c r="O297" s="16" t="str">
        <f t="shared" si="17"/>
        <v>L</v>
      </c>
      <c r="P297" s="4" t="s">
        <v>633</v>
      </c>
      <c r="Q297" s="9">
        <f>VLOOKUP($P297,[1]税率!$H:$K,3,0)</f>
        <v>0.06</v>
      </c>
      <c r="R297" s="4" t="str">
        <f>VLOOKUP($P297,[1]税率!$H:$K,4,0)</f>
        <v>其他</v>
      </c>
      <c r="S297" s="4" t="s">
        <v>335</v>
      </c>
      <c r="T297" s="5">
        <f>VLOOKUP(S297,[1]税率!A:B,2,0)</f>
        <v>2.9999999999999997E-4</v>
      </c>
      <c r="U297" s="4" t="str">
        <f>VLOOKUP(S297,[1]税率!A:C,3,0)</f>
        <v>JS</v>
      </c>
      <c r="V297" s="16" t="s">
        <v>1453</v>
      </c>
      <c r="W297" s="4" t="s">
        <v>1454</v>
      </c>
      <c r="X297" s="4" t="s">
        <v>54</v>
      </c>
      <c r="Y297" s="4" t="s">
        <v>54</v>
      </c>
      <c r="Z297" s="4" t="s">
        <v>54</v>
      </c>
      <c r="AA297" s="4" t="s">
        <v>54</v>
      </c>
      <c r="AB297" s="9"/>
      <c r="AC297" s="9"/>
      <c r="AF297" s="86"/>
      <c r="AI297" s="5"/>
      <c r="AJ297" s="4" t="s">
        <v>563</v>
      </c>
      <c r="AK297" s="4" t="s">
        <v>231</v>
      </c>
      <c r="AL297" s="4" t="s">
        <v>407</v>
      </c>
      <c r="AM297" s="4" t="s">
        <v>323</v>
      </c>
      <c r="AN297" s="4" t="s">
        <v>323</v>
      </c>
      <c r="AP297" s="9" t="s">
        <v>42</v>
      </c>
      <c r="AQ297" s="4" t="s">
        <v>324</v>
      </c>
      <c r="AU297" s="43">
        <f>VLOOKUP(J297,[1]zmm081!$A$1:$D$1801,3,FALSE)</f>
        <v>5301000700</v>
      </c>
      <c r="AV297" s="43" t="str">
        <f>VLOOKUP(J297,[1]zmm081!$A$1:$D$1801,4,FALSE)</f>
        <v>研发支出-委外研发费</v>
      </c>
      <c r="AZ297" s="101">
        <f t="shared" si="19"/>
        <v>0</v>
      </c>
    </row>
    <row r="298" spans="1:52" ht="13.05" customHeight="1" x14ac:dyDescent="0.3">
      <c r="A298" s="16" t="s">
        <v>13</v>
      </c>
      <c r="B298" s="42" t="s">
        <v>15</v>
      </c>
      <c r="C298" s="4" t="s">
        <v>557</v>
      </c>
      <c r="D298" s="86" t="s">
        <v>156</v>
      </c>
      <c r="E298" s="4" t="s">
        <v>176</v>
      </c>
      <c r="F298" s="86" t="str">
        <f>VLOOKUP(E298,[1]产品服务编号编码规则!$K:$O,4,0)</f>
        <v>07</v>
      </c>
      <c r="G298" s="4" t="s">
        <v>180</v>
      </c>
      <c r="H298" s="98">
        <f>VLOOKUP(G298,[1]产品服务编号编码规则!M:O,3,0)</f>
        <v>4</v>
      </c>
      <c r="I298" s="86" t="s">
        <v>32</v>
      </c>
      <c r="J298" s="42" t="str">
        <f t="shared" si="18"/>
        <v>DDL07401</v>
      </c>
      <c r="K298" s="16" t="s">
        <v>1456</v>
      </c>
      <c r="L298" s="92" t="s">
        <v>40</v>
      </c>
      <c r="M298" s="11">
        <v>1</v>
      </c>
      <c r="N298" s="9" t="s">
        <v>1457</v>
      </c>
      <c r="O298" s="16" t="str">
        <f t="shared" si="17"/>
        <v>L</v>
      </c>
      <c r="P298" s="4" t="s">
        <v>633</v>
      </c>
      <c r="Q298" s="9">
        <f>VLOOKUP($P298,[1]税率!$H:$K,3,0)</f>
        <v>0.06</v>
      </c>
      <c r="R298" s="4" t="str">
        <f>VLOOKUP($P298,[1]税率!$H:$K,4,0)</f>
        <v>其他</v>
      </c>
      <c r="S298" s="4" t="s">
        <v>335</v>
      </c>
      <c r="T298" s="5">
        <f>VLOOKUP(S298,[1]税率!A:B,2,0)</f>
        <v>2.9999999999999997E-4</v>
      </c>
      <c r="U298" s="4" t="str">
        <f>VLOOKUP(S298,[1]税率!A:C,3,0)</f>
        <v>JS</v>
      </c>
      <c r="V298" s="16" t="s">
        <v>1458</v>
      </c>
      <c r="W298" s="4" t="s">
        <v>1459</v>
      </c>
      <c r="X298" s="4" t="s">
        <v>54</v>
      </c>
      <c r="Y298" s="4" t="s">
        <v>54</v>
      </c>
      <c r="Z298" s="4" t="s">
        <v>54</v>
      </c>
      <c r="AA298" s="4" t="s">
        <v>54</v>
      </c>
      <c r="AB298" s="9"/>
      <c r="AC298" s="9"/>
      <c r="AF298" s="86"/>
      <c r="AI298" s="5"/>
      <c r="AJ298" s="4" t="s">
        <v>563</v>
      </c>
      <c r="AK298" s="4" t="s">
        <v>231</v>
      </c>
      <c r="AL298" s="4" t="s">
        <v>407</v>
      </c>
      <c r="AM298" s="4" t="s">
        <v>323</v>
      </c>
      <c r="AN298" s="4" t="s">
        <v>323</v>
      </c>
      <c r="AP298" s="9" t="s">
        <v>42</v>
      </c>
      <c r="AQ298" s="4" t="s">
        <v>324</v>
      </c>
      <c r="AU298" s="43">
        <f>VLOOKUP(J298,[1]zmm081!$A$1:$D$1801,3,FALSE)</f>
        <v>5301001600</v>
      </c>
      <c r="AV298" s="43" t="str">
        <f>VLOOKUP(J298,[1]zmm081!$A$1:$D$1801,4,FALSE)</f>
        <v>研发支出-专家咨询费</v>
      </c>
      <c r="AZ298" s="101">
        <f t="shared" si="19"/>
        <v>0</v>
      </c>
    </row>
    <row r="299" spans="1:52" ht="13.05" customHeight="1" x14ac:dyDescent="0.3">
      <c r="A299" s="16" t="s">
        <v>13</v>
      </c>
      <c r="B299" s="42" t="s">
        <v>15</v>
      </c>
      <c r="C299" s="4" t="s">
        <v>557</v>
      </c>
      <c r="D299" s="86" t="s">
        <v>156</v>
      </c>
      <c r="E299" s="4" t="s">
        <v>176</v>
      </c>
      <c r="F299" s="86" t="str">
        <f>VLOOKUP(E299,[1]产品服务编号编码规则!$K:$O,4,0)</f>
        <v>07</v>
      </c>
      <c r="G299" s="16" t="s">
        <v>180</v>
      </c>
      <c r="H299" s="98">
        <f>VLOOKUP(G299,[1]产品服务编号编码规则!M:O,3,0)</f>
        <v>4</v>
      </c>
      <c r="I299" s="86" t="s">
        <v>125</v>
      </c>
      <c r="J299" s="42" t="str">
        <f t="shared" si="18"/>
        <v>DDL07402</v>
      </c>
      <c r="K299" s="4" t="s">
        <v>1461</v>
      </c>
      <c r="L299" s="92" t="s">
        <v>40</v>
      </c>
      <c r="M299" s="11">
        <v>1</v>
      </c>
      <c r="N299" s="9" t="s">
        <v>1462</v>
      </c>
      <c r="O299" s="16" t="str">
        <f t="shared" si="17"/>
        <v>L</v>
      </c>
      <c r="P299" s="4" t="s">
        <v>633</v>
      </c>
      <c r="Q299" s="9">
        <f>VLOOKUP($P299,[1]税率!$H:$K,3,0)</f>
        <v>0.06</v>
      </c>
      <c r="R299" s="4" t="str">
        <f>VLOOKUP($P299,[1]税率!$H:$K,4,0)</f>
        <v>其他</v>
      </c>
      <c r="S299" s="4" t="s">
        <v>335</v>
      </c>
      <c r="T299" s="5">
        <f>VLOOKUP(S299,[1]税率!A:B,2,0)</f>
        <v>2.9999999999999997E-4</v>
      </c>
      <c r="U299" s="4" t="str">
        <f>VLOOKUP(S299,[1]税率!A:C,3,0)</f>
        <v>JS</v>
      </c>
      <c r="V299" s="16" t="s">
        <v>1422</v>
      </c>
      <c r="W299" s="4" t="s">
        <v>1423</v>
      </c>
      <c r="X299" s="4" t="s">
        <v>54</v>
      </c>
      <c r="Y299" s="4" t="s">
        <v>54</v>
      </c>
      <c r="Z299" s="4" t="s">
        <v>54</v>
      </c>
      <c r="AA299" s="4" t="s">
        <v>54</v>
      </c>
      <c r="AB299" s="9"/>
      <c r="AC299" s="9" t="s">
        <v>683</v>
      </c>
      <c r="AF299" s="86"/>
      <c r="AI299" s="5"/>
      <c r="AJ299" s="111" t="s">
        <v>530</v>
      </c>
      <c r="AK299" s="4" t="s">
        <v>231</v>
      </c>
      <c r="AL299" s="4" t="s">
        <v>407</v>
      </c>
      <c r="AM299" s="4" t="s">
        <v>323</v>
      </c>
      <c r="AN299" s="4" t="s">
        <v>323</v>
      </c>
      <c r="AP299" s="9" t="s">
        <v>42</v>
      </c>
      <c r="AQ299" s="4" t="s">
        <v>324</v>
      </c>
      <c r="AU299" s="43">
        <f>VLOOKUP(J299,[1]zmm081!$A$1:$D$1801,3,FALSE)</f>
        <v>5301000600</v>
      </c>
      <c r="AV299" s="43" t="str">
        <f>VLOOKUP(J299,[1]zmm081!$A$1:$D$1801,4,FALSE)</f>
        <v>研发支出-测试试（化）验加工费</v>
      </c>
      <c r="AZ299" s="101">
        <f t="shared" si="19"/>
        <v>0</v>
      </c>
    </row>
    <row r="300" spans="1:52" ht="13.05" customHeight="1" x14ac:dyDescent="0.3">
      <c r="A300" s="16" t="s">
        <v>13</v>
      </c>
      <c r="B300" s="42" t="s">
        <v>15</v>
      </c>
      <c r="C300" s="4" t="s">
        <v>557</v>
      </c>
      <c r="D300" s="86" t="s">
        <v>156</v>
      </c>
      <c r="E300" s="4" t="s">
        <v>176</v>
      </c>
      <c r="F300" s="86" t="str">
        <f>VLOOKUP(E300,[1]产品服务编号编码规则!$K:$O,4,0)</f>
        <v>07</v>
      </c>
      <c r="G300" s="4" t="s">
        <v>180</v>
      </c>
      <c r="H300" s="98">
        <f>VLOOKUP(G300,[1]产品服务编号编码规则!M:O,3,0)</f>
        <v>4</v>
      </c>
      <c r="I300" s="86" t="s">
        <v>152</v>
      </c>
      <c r="J300" s="42" t="str">
        <f t="shared" si="18"/>
        <v>DDL07403</v>
      </c>
      <c r="K300" s="4" t="s">
        <v>1464</v>
      </c>
      <c r="L300" s="92" t="s">
        <v>40</v>
      </c>
      <c r="M300" s="11">
        <v>1</v>
      </c>
      <c r="N300" s="9" t="s">
        <v>1465</v>
      </c>
      <c r="O300" s="16" t="str">
        <f t="shared" si="17"/>
        <v>L</v>
      </c>
      <c r="P300" s="4" t="s">
        <v>633</v>
      </c>
      <c r="Q300" s="9">
        <f>VLOOKUP($P300,[1]税率!$H:$K,3,0)</f>
        <v>0.06</v>
      </c>
      <c r="R300" s="4" t="str">
        <f>VLOOKUP($P300,[1]税率!$H:$K,4,0)</f>
        <v>其他</v>
      </c>
      <c r="S300" s="4" t="s">
        <v>335</v>
      </c>
      <c r="T300" s="5">
        <f>VLOOKUP(S300,[1]税率!A:B,2,0)</f>
        <v>2.9999999999999997E-4</v>
      </c>
      <c r="U300" s="4" t="str">
        <f>VLOOKUP(S300,[1]税率!A:C,3,0)</f>
        <v>JS</v>
      </c>
      <c r="V300" s="16" t="s">
        <v>1466</v>
      </c>
      <c r="W300" s="4" t="s">
        <v>1467</v>
      </c>
      <c r="X300" s="4" t="s">
        <v>54</v>
      </c>
      <c r="Y300" s="4" t="s">
        <v>54</v>
      </c>
      <c r="Z300" s="4" t="s">
        <v>54</v>
      </c>
      <c r="AA300" s="4" t="s">
        <v>54</v>
      </c>
      <c r="AB300" s="9"/>
      <c r="AC300" s="9"/>
      <c r="AF300" s="86"/>
      <c r="AI300" s="5"/>
      <c r="AJ300" s="4" t="s">
        <v>563</v>
      </c>
      <c r="AK300" s="4" t="s">
        <v>231</v>
      </c>
      <c r="AL300" s="4" t="s">
        <v>407</v>
      </c>
      <c r="AM300" s="4" t="s">
        <v>323</v>
      </c>
      <c r="AN300" s="4" t="s">
        <v>323</v>
      </c>
      <c r="AP300" s="9" t="s">
        <v>42</v>
      </c>
      <c r="AQ300" s="4" t="s">
        <v>324</v>
      </c>
      <c r="AU300" s="43">
        <f>VLOOKUP(J300,[1]zmm081!$A$1:$D$1801,3,FALSE)</f>
        <v>5301000400</v>
      </c>
      <c r="AV300" s="43" t="str">
        <f>VLOOKUP(J300,[1]zmm081!$A$1:$D$1801,4,FALSE)</f>
        <v>研发支出-设计费</v>
      </c>
      <c r="AZ300" s="101">
        <f t="shared" si="19"/>
        <v>0</v>
      </c>
    </row>
    <row r="301" spans="1:52" ht="13.05" customHeight="1" x14ac:dyDescent="0.3">
      <c r="A301" s="16" t="s">
        <v>13</v>
      </c>
      <c r="B301" s="42" t="s">
        <v>15</v>
      </c>
      <c r="C301" s="4" t="s">
        <v>557</v>
      </c>
      <c r="D301" s="86" t="s">
        <v>156</v>
      </c>
      <c r="E301" s="4" t="s">
        <v>176</v>
      </c>
      <c r="F301" s="86" t="str">
        <f>VLOOKUP(E301,[1]产品服务编号编码规则!$K:$O,4,0)</f>
        <v>07</v>
      </c>
      <c r="G301" s="4" t="s">
        <v>180</v>
      </c>
      <c r="H301" s="98">
        <f>VLOOKUP(G301,[1]产品服务编号编码规则!M:O,3,0)</f>
        <v>4</v>
      </c>
      <c r="I301" s="86" t="s">
        <v>161</v>
      </c>
      <c r="J301" s="42" t="str">
        <f t="shared" si="18"/>
        <v>DDL07404</v>
      </c>
      <c r="K301" s="4" t="s">
        <v>1469</v>
      </c>
      <c r="L301" s="92" t="s">
        <v>40</v>
      </c>
      <c r="M301" s="11">
        <v>1</v>
      </c>
      <c r="N301" s="9" t="s">
        <v>1470</v>
      </c>
      <c r="O301" s="16" t="str">
        <f t="shared" si="17"/>
        <v>L</v>
      </c>
      <c r="P301" s="4" t="s">
        <v>633</v>
      </c>
      <c r="Q301" s="9">
        <f>VLOOKUP($P301,[1]税率!$H:$K,3,0)</f>
        <v>0.06</v>
      </c>
      <c r="R301" s="4" t="str">
        <f>VLOOKUP($P301,[1]税率!$H:$K,4,0)</f>
        <v>其他</v>
      </c>
      <c r="S301" s="4" t="s">
        <v>335</v>
      </c>
      <c r="T301" s="5">
        <f>VLOOKUP(S301,[1]税率!A:B,2,0)</f>
        <v>2.9999999999999997E-4</v>
      </c>
      <c r="U301" s="4" t="str">
        <f>VLOOKUP(S301,[1]税率!A:C,3,0)</f>
        <v>JS</v>
      </c>
      <c r="V301" s="16" t="s">
        <v>1422</v>
      </c>
      <c r="W301" s="4" t="s">
        <v>1423</v>
      </c>
      <c r="X301" s="4" t="s">
        <v>54</v>
      </c>
      <c r="Y301" s="4" t="s">
        <v>54</v>
      </c>
      <c r="Z301" s="4" t="s">
        <v>54</v>
      </c>
      <c r="AA301" s="4" t="s">
        <v>54</v>
      </c>
      <c r="AB301" s="9"/>
      <c r="AC301" s="9"/>
      <c r="AF301" s="86"/>
      <c r="AI301" s="5"/>
      <c r="AJ301" s="4" t="s">
        <v>563</v>
      </c>
      <c r="AK301" s="4" t="s">
        <v>231</v>
      </c>
      <c r="AL301" s="4" t="s">
        <v>407</v>
      </c>
      <c r="AM301" s="4" t="s">
        <v>323</v>
      </c>
      <c r="AN301" s="4" t="s">
        <v>323</v>
      </c>
      <c r="AP301" s="9" t="s">
        <v>42</v>
      </c>
      <c r="AQ301" s="4" t="s">
        <v>324</v>
      </c>
      <c r="AU301" s="43">
        <f>VLOOKUP(J301,[1]zmm081!$A$1:$D$1801,3,FALSE)</f>
        <v>5301000600</v>
      </c>
      <c r="AV301" s="43" t="str">
        <f>VLOOKUP(J301,[1]zmm081!$A$1:$D$1801,4,FALSE)</f>
        <v>研发支出-测试试（化）验加工费</v>
      </c>
      <c r="AZ301" s="101">
        <f t="shared" si="19"/>
        <v>0</v>
      </c>
    </row>
    <row r="302" spans="1:52" ht="13.05" customHeight="1" x14ac:dyDescent="0.3">
      <c r="A302" s="16" t="s">
        <v>13</v>
      </c>
      <c r="B302" s="42" t="s">
        <v>15</v>
      </c>
      <c r="C302" s="4" t="s">
        <v>557</v>
      </c>
      <c r="D302" s="86" t="s">
        <v>156</v>
      </c>
      <c r="E302" s="4" t="s">
        <v>188</v>
      </c>
      <c r="F302" s="86" t="str">
        <f>VLOOKUP(E302,[1]产品服务编号编码规则!$K:$O,4,0)</f>
        <v>09</v>
      </c>
      <c r="G302" s="4" t="s">
        <v>189</v>
      </c>
      <c r="H302" s="98">
        <f>VLOOKUP(G302,[1]产品服务编号编码规则!M:O,3,0)</f>
        <v>1</v>
      </c>
      <c r="I302" s="86" t="s">
        <v>32</v>
      </c>
      <c r="J302" s="42" t="str">
        <f t="shared" si="18"/>
        <v>DDL09101</v>
      </c>
      <c r="K302" s="4" t="s">
        <v>1472</v>
      </c>
      <c r="L302" s="92" t="s">
        <v>40</v>
      </c>
      <c r="M302" s="11">
        <v>1</v>
      </c>
      <c r="N302" s="4" t="s">
        <v>1473</v>
      </c>
      <c r="O302" s="16" t="str">
        <f t="shared" si="17"/>
        <v>L</v>
      </c>
      <c r="P302" s="4" t="s">
        <v>633</v>
      </c>
      <c r="Q302" s="9">
        <f>VLOOKUP($P302,[1]税率!$H:$K,3,0)</f>
        <v>0.06</v>
      </c>
      <c r="R302" s="4" t="str">
        <f>VLOOKUP($P302,[1]税率!$H:$K,4,0)</f>
        <v>其他</v>
      </c>
      <c r="S302" s="4" t="s">
        <v>370</v>
      </c>
      <c r="T302" s="5">
        <f>VLOOKUP(S302,[1]税率!A:B,2,0)</f>
        <v>0</v>
      </c>
      <c r="U302" s="4" t="str">
        <f>VLOOKUP(S302,[1]税率!A:C,3,0)</f>
        <v>FW</v>
      </c>
      <c r="V302" s="16" t="s">
        <v>561</v>
      </c>
      <c r="W302" s="4" t="s">
        <v>562</v>
      </c>
      <c r="X302" s="4" t="s">
        <v>54</v>
      </c>
      <c r="Y302" s="4" t="s">
        <v>54</v>
      </c>
      <c r="Z302" s="4" t="s">
        <v>54</v>
      </c>
      <c r="AA302" s="4" t="s">
        <v>54</v>
      </c>
      <c r="AB302" s="9"/>
      <c r="AC302" s="9"/>
      <c r="AF302" s="86"/>
      <c r="AI302" s="5"/>
      <c r="AJ302" s="4" t="s">
        <v>563</v>
      </c>
      <c r="AK302" s="4" t="s">
        <v>231</v>
      </c>
      <c r="AL302" s="4" t="s">
        <v>407</v>
      </c>
      <c r="AM302" s="4" t="s">
        <v>323</v>
      </c>
      <c r="AN302" s="4" t="s">
        <v>323</v>
      </c>
      <c r="AP302" s="9" t="s">
        <v>42</v>
      </c>
      <c r="AQ302" s="4" t="s">
        <v>324</v>
      </c>
      <c r="AU302" s="43">
        <f>VLOOKUP(J302,[1]zmm081!$A$1:$D$1801,3,FALSE)</f>
        <v>5301001400</v>
      </c>
      <c r="AV302" s="43" t="str">
        <f>VLOOKUP(J302,[1]zmm081!$A$1:$D$1801,4,FALSE)</f>
        <v>研发支出-办公费</v>
      </c>
      <c r="AZ302" s="101">
        <f t="shared" si="19"/>
        <v>0</v>
      </c>
    </row>
    <row r="303" spans="1:52" ht="13.05" customHeight="1" x14ac:dyDescent="0.3">
      <c r="A303" s="16" t="s">
        <v>13</v>
      </c>
      <c r="B303" s="42" t="s">
        <v>15</v>
      </c>
      <c r="C303" s="4" t="s">
        <v>557</v>
      </c>
      <c r="D303" s="86" t="s">
        <v>156</v>
      </c>
      <c r="E303" s="4" t="s">
        <v>188</v>
      </c>
      <c r="F303" s="86" t="str">
        <f>VLOOKUP(E303,[1]产品服务编号编码规则!$K:$O,4,0)</f>
        <v>09</v>
      </c>
      <c r="G303" s="4" t="s">
        <v>192</v>
      </c>
      <c r="H303" s="98">
        <f>VLOOKUP(G303,[1]产品服务编号编码规则!M:O,3,0)</f>
        <v>4</v>
      </c>
      <c r="I303" s="86" t="s">
        <v>32</v>
      </c>
      <c r="J303" s="42" t="str">
        <f t="shared" si="18"/>
        <v>DDL09401</v>
      </c>
      <c r="K303" s="16" t="s">
        <v>1475</v>
      </c>
      <c r="L303" s="92" t="s">
        <v>40</v>
      </c>
      <c r="M303" s="11">
        <v>1</v>
      </c>
      <c r="N303" s="9" t="s">
        <v>1476</v>
      </c>
      <c r="O303" s="16" t="str">
        <f t="shared" si="17"/>
        <v>L</v>
      </c>
      <c r="P303" s="4" t="s">
        <v>633</v>
      </c>
      <c r="Q303" s="9">
        <f>VLOOKUP($P303,[1]税率!$H:$K,3,0)</f>
        <v>0.06</v>
      </c>
      <c r="R303" s="4" t="str">
        <f>VLOOKUP($P303,[1]税率!$H:$K,4,0)</f>
        <v>其他</v>
      </c>
      <c r="S303" s="4" t="s">
        <v>370</v>
      </c>
      <c r="T303" s="5">
        <f>VLOOKUP(S303,[1]税率!A:B,2,0)</f>
        <v>0</v>
      </c>
      <c r="U303" s="4" t="str">
        <f>VLOOKUP(S303,[1]税率!A:C,3,0)</f>
        <v>FW</v>
      </c>
      <c r="V303" s="16" t="s">
        <v>1477</v>
      </c>
      <c r="W303" s="4" t="s">
        <v>1478</v>
      </c>
      <c r="X303" s="4" t="s">
        <v>54</v>
      </c>
      <c r="Y303" s="4" t="s">
        <v>54</v>
      </c>
      <c r="Z303" s="4" t="s">
        <v>54</v>
      </c>
      <c r="AA303" s="4" t="s">
        <v>54</v>
      </c>
      <c r="AB303" s="9"/>
      <c r="AC303" s="9" t="s">
        <v>948</v>
      </c>
      <c r="AF303" s="86"/>
      <c r="AI303" s="5"/>
      <c r="AJ303" s="4" t="s">
        <v>563</v>
      </c>
      <c r="AK303" s="4" t="s">
        <v>231</v>
      </c>
      <c r="AL303" s="4" t="s">
        <v>407</v>
      </c>
      <c r="AM303" s="4" t="s">
        <v>323</v>
      </c>
      <c r="AN303" s="4" t="s">
        <v>323</v>
      </c>
      <c r="AP303" s="9" t="s">
        <v>42</v>
      </c>
      <c r="AQ303" s="4" t="s">
        <v>324</v>
      </c>
      <c r="AU303" s="43">
        <f>VLOOKUP(J303,[1]zmm081!$A$1:$D$1801,3,FALSE)</f>
        <v>5301001100</v>
      </c>
      <c r="AV303" s="43" t="str">
        <f>VLOOKUP(J303,[1]zmm081!$A$1:$D$1801,4,FALSE)</f>
        <v>研发支出-会议费</v>
      </c>
      <c r="AZ303" s="101">
        <f t="shared" si="19"/>
        <v>0</v>
      </c>
    </row>
    <row r="304" spans="1:52" ht="13.05" customHeight="1" x14ac:dyDescent="0.3">
      <c r="A304" s="16" t="s">
        <v>13</v>
      </c>
      <c r="B304" s="42" t="s">
        <v>15</v>
      </c>
      <c r="C304" s="4" t="s">
        <v>557</v>
      </c>
      <c r="D304" s="86" t="s">
        <v>156</v>
      </c>
      <c r="E304" s="4" t="s">
        <v>193</v>
      </c>
      <c r="F304" s="86">
        <f>VLOOKUP(E304,[1]产品服务编号编码规则!$K:$O,4,0)</f>
        <v>10</v>
      </c>
      <c r="G304" s="4" t="s">
        <v>194</v>
      </c>
      <c r="H304" s="98">
        <f>VLOOKUP(G304,[1]产品服务编号编码规则!M:O,3,0)</f>
        <v>1</v>
      </c>
      <c r="I304" s="86" t="s">
        <v>32</v>
      </c>
      <c r="J304" s="42" t="str">
        <f t="shared" si="18"/>
        <v>DDL10101</v>
      </c>
      <c r="K304" s="46" t="s">
        <v>1480</v>
      </c>
      <c r="L304" s="92" t="s">
        <v>40</v>
      </c>
      <c r="M304" s="11">
        <v>1</v>
      </c>
      <c r="N304" s="9" t="s">
        <v>1481</v>
      </c>
      <c r="O304" s="16" t="str">
        <f t="shared" si="17"/>
        <v>L</v>
      </c>
      <c r="P304" s="4" t="s">
        <v>633</v>
      </c>
      <c r="Q304" s="9">
        <f>VLOOKUP($P304,[1]税率!$H:$K,3,0)</f>
        <v>0.06</v>
      </c>
      <c r="R304" s="4" t="str">
        <f>VLOOKUP($P304,[1]税率!$H:$K,4,0)</f>
        <v>其他</v>
      </c>
      <c r="S304" s="4" t="s">
        <v>370</v>
      </c>
      <c r="T304" s="5">
        <f>VLOOKUP(S304,[1]税率!A:B,2,0)</f>
        <v>0</v>
      </c>
      <c r="U304" s="4" t="str">
        <f>VLOOKUP(S304,[1]税率!A:C,3,0)</f>
        <v>FW</v>
      </c>
      <c r="V304" s="16" t="s">
        <v>1482</v>
      </c>
      <c r="W304" s="4" t="s">
        <v>1483</v>
      </c>
      <c r="X304" s="4" t="s">
        <v>54</v>
      </c>
      <c r="Y304" s="4" t="s">
        <v>54</v>
      </c>
      <c r="Z304" s="4" t="s">
        <v>54</v>
      </c>
      <c r="AA304" s="4" t="s">
        <v>54</v>
      </c>
      <c r="AB304" s="9"/>
      <c r="AC304" s="9"/>
      <c r="AF304" s="86"/>
      <c r="AI304" s="5"/>
      <c r="AJ304" s="4" t="s">
        <v>563</v>
      </c>
      <c r="AK304" s="4" t="s">
        <v>231</v>
      </c>
      <c r="AL304" s="4" t="s">
        <v>407</v>
      </c>
      <c r="AM304" s="4" t="s">
        <v>323</v>
      </c>
      <c r="AN304" s="4" t="s">
        <v>323</v>
      </c>
      <c r="AP304" s="9" t="s">
        <v>42</v>
      </c>
      <c r="AQ304" s="4" t="s">
        <v>531</v>
      </c>
      <c r="AR304" s="4" t="s">
        <v>1484</v>
      </c>
      <c r="AU304" s="43">
        <f>VLOOKUP(J304,[1]zmm081!$A$1:$D$1801,3,FALSE)</f>
        <v>5301000500</v>
      </c>
      <c r="AV304" s="43" t="str">
        <f>VLOOKUP(J304,[1]zmm081!$A$1:$D$1801,4,FALSE)</f>
        <v>研发支出-认证费</v>
      </c>
      <c r="AZ304" s="101">
        <f t="shared" si="19"/>
        <v>0</v>
      </c>
    </row>
    <row r="305" spans="1:52" ht="13.05" customHeight="1" x14ac:dyDescent="0.3">
      <c r="A305" s="16" t="s">
        <v>13</v>
      </c>
      <c r="B305" s="42" t="s">
        <v>15</v>
      </c>
      <c r="C305" s="4" t="s">
        <v>557</v>
      </c>
      <c r="D305" s="86" t="s">
        <v>156</v>
      </c>
      <c r="E305" s="4" t="s">
        <v>193</v>
      </c>
      <c r="F305" s="86">
        <f>VLOOKUP(E305,[1]产品服务编号编码规则!$K:$O,4,0)</f>
        <v>10</v>
      </c>
      <c r="G305" s="4" t="s">
        <v>194</v>
      </c>
      <c r="H305" s="98">
        <f>VLOOKUP(G305,[1]产品服务编号编码规则!M:O,3,0)</f>
        <v>1</v>
      </c>
      <c r="I305" s="86" t="s">
        <v>125</v>
      </c>
      <c r="J305" s="42" t="str">
        <f t="shared" si="18"/>
        <v>DDL10102</v>
      </c>
      <c r="K305" s="46" t="s">
        <v>1486</v>
      </c>
      <c r="L305" s="92" t="s">
        <v>40</v>
      </c>
      <c r="M305" s="11">
        <v>1</v>
      </c>
      <c r="N305" s="9" t="s">
        <v>1487</v>
      </c>
      <c r="O305" s="16" t="str">
        <f t="shared" si="17"/>
        <v>L</v>
      </c>
      <c r="P305" s="4" t="s">
        <v>633</v>
      </c>
      <c r="Q305" s="9">
        <f>VLOOKUP($P305,[1]税率!$H:$K,3,0)</f>
        <v>0.06</v>
      </c>
      <c r="R305" s="4" t="str">
        <f>VLOOKUP($P305,[1]税率!$H:$K,4,0)</f>
        <v>其他</v>
      </c>
      <c r="S305" s="4" t="s">
        <v>370</v>
      </c>
      <c r="T305" s="5">
        <f>VLOOKUP(S305,[1]税率!A:B,2,0)</f>
        <v>0</v>
      </c>
      <c r="U305" s="4" t="str">
        <f>VLOOKUP(S305,[1]税率!A:C,3,0)</f>
        <v>FW</v>
      </c>
      <c r="V305" s="16" t="s">
        <v>1482</v>
      </c>
      <c r="W305" s="4" t="s">
        <v>1483</v>
      </c>
      <c r="X305" s="4" t="s">
        <v>54</v>
      </c>
      <c r="Y305" s="4" t="s">
        <v>54</v>
      </c>
      <c r="Z305" s="4" t="s">
        <v>54</v>
      </c>
      <c r="AA305" s="4" t="s">
        <v>54</v>
      </c>
      <c r="AB305" s="9"/>
      <c r="AC305" s="9"/>
      <c r="AF305" s="86"/>
      <c r="AI305" s="5"/>
      <c r="AJ305" s="4" t="s">
        <v>563</v>
      </c>
      <c r="AK305" s="4" t="s">
        <v>231</v>
      </c>
      <c r="AL305" s="4" t="s">
        <v>407</v>
      </c>
      <c r="AM305" s="4" t="s">
        <v>323</v>
      </c>
      <c r="AN305" s="4" t="s">
        <v>323</v>
      </c>
      <c r="AP305" s="9" t="s">
        <v>42</v>
      </c>
      <c r="AQ305" s="4" t="s">
        <v>531</v>
      </c>
      <c r="AU305" s="43">
        <f>VLOOKUP(J305,[1]zmm081!$A$1:$D$1801,3,FALSE)</f>
        <v>5301000500</v>
      </c>
      <c r="AV305" s="43" t="str">
        <f>VLOOKUP(J305,[1]zmm081!$A$1:$D$1801,4,FALSE)</f>
        <v>研发支出-认证费</v>
      </c>
      <c r="AZ305" s="101">
        <f t="shared" si="19"/>
        <v>0</v>
      </c>
    </row>
    <row r="306" spans="1:52" ht="13.05" customHeight="1" x14ac:dyDescent="0.3">
      <c r="A306" s="102" t="s">
        <v>13</v>
      </c>
      <c r="B306" s="106" t="s">
        <v>15</v>
      </c>
      <c r="C306" s="103" t="s">
        <v>557</v>
      </c>
      <c r="D306" s="104" t="s">
        <v>156</v>
      </c>
      <c r="E306" s="103" t="s">
        <v>193</v>
      </c>
      <c r="F306" s="104">
        <f>VLOOKUP(E306,[1]产品服务编号编码规则!$K:$O,4,0)</f>
        <v>10</v>
      </c>
      <c r="G306" s="103" t="s">
        <v>196</v>
      </c>
      <c r="H306" s="105">
        <f>VLOOKUP(G306,[1]产品服务编号编码规则!M:O,3,0)</f>
        <v>3</v>
      </c>
      <c r="I306" s="104" t="s">
        <v>32</v>
      </c>
      <c r="J306" s="106" t="str">
        <f t="shared" si="18"/>
        <v>DDL10301</v>
      </c>
      <c r="K306" s="113" t="s">
        <v>1488</v>
      </c>
      <c r="L306" s="107" t="s">
        <v>40</v>
      </c>
      <c r="M306" s="108">
        <v>1</v>
      </c>
      <c r="N306" s="109" t="s">
        <v>1489</v>
      </c>
      <c r="O306" s="16" t="str">
        <f t="shared" si="17"/>
        <v>L</v>
      </c>
      <c r="P306" s="4" t="s">
        <v>633</v>
      </c>
      <c r="Q306" s="9">
        <f>VLOOKUP($P306,[1]税率!$H:$K,3,0)</f>
        <v>0.06</v>
      </c>
      <c r="R306" s="4" t="str">
        <f>VLOOKUP($P306,[1]税率!$H:$K,4,0)</f>
        <v>其他</v>
      </c>
      <c r="S306" s="4" t="s">
        <v>370</v>
      </c>
      <c r="T306" s="5">
        <f>VLOOKUP(S306,[1]税率!A:B,2,0)</f>
        <v>0</v>
      </c>
      <c r="U306" s="4" t="str">
        <f>VLOOKUP(S306,[1]税率!A:C,3,0)</f>
        <v>FW</v>
      </c>
      <c r="V306" s="102" t="s">
        <v>1458</v>
      </c>
      <c r="W306" s="103" t="s">
        <v>1459</v>
      </c>
      <c r="X306" s="4" t="s">
        <v>54</v>
      </c>
      <c r="Y306" s="4" t="s">
        <v>54</v>
      </c>
      <c r="Z306" s="4" t="s">
        <v>54</v>
      </c>
      <c r="AA306" s="4" t="s">
        <v>54</v>
      </c>
      <c r="AB306" s="9"/>
      <c r="AC306" s="9"/>
      <c r="AE306" s="4" t="s">
        <v>440</v>
      </c>
      <c r="AF306" s="86"/>
      <c r="AI306" s="5"/>
      <c r="AJ306" s="4" t="s">
        <v>563</v>
      </c>
      <c r="AK306" s="4" t="s">
        <v>231</v>
      </c>
      <c r="AL306" s="4" t="s">
        <v>407</v>
      </c>
      <c r="AM306" s="4" t="s">
        <v>323</v>
      </c>
      <c r="AN306" s="4" t="s">
        <v>323</v>
      </c>
      <c r="AP306" s="109" t="s">
        <v>42</v>
      </c>
      <c r="AQ306" s="103" t="s">
        <v>347</v>
      </c>
      <c r="AR306" s="4" t="s">
        <v>620</v>
      </c>
      <c r="AU306" s="43" t="e">
        <f>VLOOKUP(J306,[1]zmm081!$A$1:$D$1801,3,FALSE)</f>
        <v>#N/A</v>
      </c>
      <c r="AV306" s="43" t="e">
        <f>VLOOKUP(J306,[1]zmm081!$A$1:$D$1801,4,FALSE)</f>
        <v>#N/A</v>
      </c>
      <c r="AZ306" s="101" t="e">
        <f t="shared" si="19"/>
        <v>#N/A</v>
      </c>
    </row>
    <row r="307" spans="1:52" ht="13.05" customHeight="1" x14ac:dyDescent="0.3">
      <c r="A307" s="16" t="s">
        <v>13</v>
      </c>
      <c r="B307" s="42" t="s">
        <v>15</v>
      </c>
      <c r="C307" s="4" t="s">
        <v>557</v>
      </c>
      <c r="D307" s="86" t="s">
        <v>156</v>
      </c>
      <c r="E307" s="4" t="s">
        <v>193</v>
      </c>
      <c r="F307" s="86">
        <f>VLOOKUP(E307,[1]产品服务编号编码规则!$K:$O,4,0)</f>
        <v>10</v>
      </c>
      <c r="G307" s="4" t="s">
        <v>196</v>
      </c>
      <c r="H307" s="98">
        <f>VLOOKUP(G307,[1]产品服务编号编码规则!M:O,3,0)</f>
        <v>3</v>
      </c>
      <c r="I307" s="86" t="s">
        <v>125</v>
      </c>
      <c r="J307" s="42" t="str">
        <f t="shared" si="18"/>
        <v>DDL10302</v>
      </c>
      <c r="K307" s="4" t="s">
        <v>1491</v>
      </c>
      <c r="L307" s="92" t="s">
        <v>40</v>
      </c>
      <c r="M307" s="11">
        <v>1</v>
      </c>
      <c r="N307" s="9" t="s">
        <v>1492</v>
      </c>
      <c r="O307" s="16" t="str">
        <f t="shared" ref="O307:O315" si="20">D307</f>
        <v>L</v>
      </c>
      <c r="P307" s="4" t="s">
        <v>612</v>
      </c>
      <c r="Q307" s="9">
        <f>VLOOKUP($P307,[1]税率!$H:$K,3,0)</f>
        <v>0</v>
      </c>
      <c r="R307" s="4" t="str">
        <f>VLOOKUP($P307,[1]税率!$H:$K,4,0)</f>
        <v>进项税</v>
      </c>
      <c r="S307" s="4" t="s">
        <v>370</v>
      </c>
      <c r="T307" s="5">
        <f>VLOOKUP(S307,[1]税率!A:B,2,0)</f>
        <v>0</v>
      </c>
      <c r="U307" s="4" t="str">
        <f>VLOOKUP(S307,[1]税率!A:C,3,0)</f>
        <v>FW</v>
      </c>
      <c r="V307" s="16" t="s">
        <v>1493</v>
      </c>
      <c r="W307" s="4" t="s">
        <v>1494</v>
      </c>
      <c r="X307" s="4" t="s">
        <v>54</v>
      </c>
      <c r="Y307" s="4" t="s">
        <v>54</v>
      </c>
      <c r="Z307" s="4" t="s">
        <v>54</v>
      </c>
      <c r="AA307" s="4" t="s">
        <v>54</v>
      </c>
      <c r="AB307" s="9"/>
      <c r="AC307" s="9"/>
      <c r="AF307" s="86"/>
      <c r="AI307" s="5"/>
      <c r="AJ307" s="4" t="s">
        <v>563</v>
      </c>
      <c r="AK307" s="4" t="s">
        <v>231</v>
      </c>
      <c r="AL307" s="4" t="s">
        <v>407</v>
      </c>
      <c r="AM307" s="4" t="s">
        <v>323</v>
      </c>
      <c r="AN307" s="4" t="s">
        <v>323</v>
      </c>
      <c r="AP307" s="9" t="s">
        <v>42</v>
      </c>
      <c r="AQ307" s="4" t="s">
        <v>324</v>
      </c>
      <c r="AR307" s="4" t="s">
        <v>1495</v>
      </c>
      <c r="AU307" s="43">
        <f>VLOOKUP(J307,[1]zmm081!$A$1:$D$1801,3,FALSE)</f>
        <v>5301001200</v>
      </c>
      <c r="AV307" s="43" t="str">
        <f>VLOOKUP(J307,[1]zmm081!$A$1:$D$1801,4,FALSE)</f>
        <v>研发支出-国际合作与交流费</v>
      </c>
      <c r="AZ307" s="101">
        <f t="shared" si="19"/>
        <v>0</v>
      </c>
    </row>
    <row r="308" spans="1:52" ht="13.05" customHeight="1" x14ac:dyDescent="0.3">
      <c r="A308" s="102" t="s">
        <v>13</v>
      </c>
      <c r="B308" s="106" t="s">
        <v>15</v>
      </c>
      <c r="C308" s="103" t="s">
        <v>557</v>
      </c>
      <c r="D308" s="104" t="s">
        <v>156</v>
      </c>
      <c r="E308" s="103" t="s">
        <v>193</v>
      </c>
      <c r="F308" s="104">
        <f>VLOOKUP(E308,[1]产品服务编号编码规则!$K:$O,4,0)</f>
        <v>10</v>
      </c>
      <c r="G308" s="103" t="s">
        <v>196</v>
      </c>
      <c r="H308" s="105">
        <f>VLOOKUP(G308,[1]产品服务编号编码规则!M:O,3,0)</f>
        <v>3</v>
      </c>
      <c r="I308" s="104" t="s">
        <v>152</v>
      </c>
      <c r="J308" s="106" t="str">
        <f t="shared" si="18"/>
        <v>DDL10303</v>
      </c>
      <c r="K308" s="113" t="s">
        <v>1496</v>
      </c>
      <c r="L308" s="107" t="s">
        <v>40</v>
      </c>
      <c r="M308" s="108">
        <v>1</v>
      </c>
      <c r="N308" s="109" t="s">
        <v>1017</v>
      </c>
      <c r="O308" s="16" t="str">
        <f t="shared" si="20"/>
        <v>L</v>
      </c>
      <c r="P308" s="4" t="s">
        <v>633</v>
      </c>
      <c r="Q308" s="9">
        <f>VLOOKUP($P308,[1]税率!$H:$K,3,0)</f>
        <v>0.06</v>
      </c>
      <c r="R308" s="4" t="str">
        <f>VLOOKUP($P308,[1]税率!$H:$K,4,0)</f>
        <v>其他</v>
      </c>
      <c r="S308" s="4" t="s">
        <v>370</v>
      </c>
      <c r="T308" s="5">
        <f>VLOOKUP(S308,[1]税率!A:B,2,0)</f>
        <v>0</v>
      </c>
      <c r="U308" s="4" t="str">
        <f>VLOOKUP(S308,[1]税率!A:C,3,0)</f>
        <v>FW</v>
      </c>
      <c r="V308" s="102" t="s">
        <v>1417</v>
      </c>
      <c r="W308" s="103" t="s">
        <v>1418</v>
      </c>
      <c r="X308" s="4" t="s">
        <v>54</v>
      </c>
      <c r="Y308" s="4" t="s">
        <v>54</v>
      </c>
      <c r="Z308" s="4" t="s">
        <v>54</v>
      </c>
      <c r="AA308" s="4" t="s">
        <v>54</v>
      </c>
      <c r="AB308" s="9"/>
      <c r="AC308" s="9"/>
      <c r="AF308" s="86"/>
      <c r="AI308" s="5"/>
      <c r="AJ308" s="4" t="s">
        <v>563</v>
      </c>
      <c r="AK308" s="4" t="s">
        <v>231</v>
      </c>
      <c r="AL308" s="4" t="s">
        <v>407</v>
      </c>
      <c r="AM308" s="4" t="s">
        <v>323</v>
      </c>
      <c r="AN308" s="4" t="s">
        <v>323</v>
      </c>
      <c r="AP308" s="109" t="s">
        <v>42</v>
      </c>
      <c r="AQ308" s="103" t="s">
        <v>347</v>
      </c>
      <c r="AR308" s="4" t="s">
        <v>624</v>
      </c>
      <c r="AU308" s="43" t="e">
        <f>VLOOKUP(J308,[1]zmm081!$A$1:$D$1801,3,FALSE)</f>
        <v>#N/A</v>
      </c>
      <c r="AV308" s="43" t="e">
        <f>VLOOKUP(J308,[1]zmm081!$A$1:$D$1801,4,FALSE)</f>
        <v>#N/A</v>
      </c>
      <c r="AZ308" s="101" t="e">
        <f t="shared" si="19"/>
        <v>#N/A</v>
      </c>
    </row>
    <row r="309" spans="1:52" ht="13.05" customHeight="1" x14ac:dyDescent="0.3">
      <c r="A309" s="16" t="s">
        <v>13</v>
      </c>
      <c r="B309" s="42" t="s">
        <v>15</v>
      </c>
      <c r="C309" s="4" t="s">
        <v>557</v>
      </c>
      <c r="D309" s="86" t="s">
        <v>156</v>
      </c>
      <c r="E309" s="4" t="s">
        <v>193</v>
      </c>
      <c r="F309" s="86">
        <f>VLOOKUP(E309,[1]产品服务编号编码规则!$K:$O,4,0)</f>
        <v>10</v>
      </c>
      <c r="G309" s="4" t="s">
        <v>196</v>
      </c>
      <c r="H309" s="98">
        <f>VLOOKUP(G309,[1]产品服务编号编码规则!M:O,3,0)</f>
        <v>3</v>
      </c>
      <c r="I309" s="86" t="s">
        <v>161</v>
      </c>
      <c r="J309" s="42" t="str">
        <f t="shared" si="18"/>
        <v>DDL10304</v>
      </c>
      <c r="K309" s="4" t="s">
        <v>1498</v>
      </c>
      <c r="L309" s="92" t="s">
        <v>40</v>
      </c>
      <c r="M309" s="11">
        <v>1</v>
      </c>
      <c r="N309" s="9" t="s">
        <v>1499</v>
      </c>
      <c r="O309" s="16" t="str">
        <f t="shared" si="20"/>
        <v>L</v>
      </c>
      <c r="P309" s="4" t="s">
        <v>633</v>
      </c>
      <c r="Q309" s="9">
        <f>VLOOKUP($P309,[1]税率!$H:$K,3,0)</f>
        <v>0.06</v>
      </c>
      <c r="R309" s="4" t="str">
        <f>VLOOKUP($P309,[1]税率!$H:$K,4,0)</f>
        <v>其他</v>
      </c>
      <c r="S309" s="4" t="s">
        <v>370</v>
      </c>
      <c r="T309" s="5">
        <f>VLOOKUP(S309,[1]税率!A:B,2,0)</f>
        <v>0</v>
      </c>
      <c r="U309" s="4" t="str">
        <f>VLOOKUP(S309,[1]税率!A:C,3,0)</f>
        <v>FW</v>
      </c>
      <c r="V309" s="16" t="s">
        <v>1500</v>
      </c>
      <c r="W309" s="4" t="s">
        <v>1501</v>
      </c>
      <c r="X309" s="4" t="s">
        <v>54</v>
      </c>
      <c r="Y309" s="4" t="s">
        <v>54</v>
      </c>
      <c r="Z309" s="4" t="s">
        <v>54</v>
      </c>
      <c r="AA309" s="4" t="s">
        <v>54</v>
      </c>
      <c r="AB309" s="9"/>
      <c r="AC309" s="9"/>
      <c r="AF309" s="86"/>
      <c r="AI309" s="5"/>
      <c r="AJ309" s="4" t="s">
        <v>563</v>
      </c>
      <c r="AK309" s="4" t="s">
        <v>231</v>
      </c>
      <c r="AL309" s="4" t="s">
        <v>407</v>
      </c>
      <c r="AM309" s="4" t="s">
        <v>323</v>
      </c>
      <c r="AN309" s="4" t="s">
        <v>323</v>
      </c>
      <c r="AP309" s="9" t="s">
        <v>42</v>
      </c>
      <c r="AQ309" s="4" t="s">
        <v>324</v>
      </c>
      <c r="AU309" s="43">
        <f>VLOOKUP(J309,[1]zmm081!$A$1:$D$1801,3,FALSE)</f>
        <v>5301002100</v>
      </c>
      <c r="AV309" s="43" t="str">
        <f>VLOOKUP(J309,[1]zmm081!$A$1:$D$1801,4,FALSE)</f>
        <v>研发支出-研发成果论证、评审、验收费</v>
      </c>
      <c r="AZ309" s="101">
        <f t="shared" si="19"/>
        <v>0</v>
      </c>
    </row>
    <row r="310" spans="1:52" ht="13.05" customHeight="1" x14ac:dyDescent="0.3">
      <c r="A310" s="16" t="s">
        <v>13</v>
      </c>
      <c r="B310" s="42" t="s">
        <v>15</v>
      </c>
      <c r="C310" s="4" t="s">
        <v>557</v>
      </c>
      <c r="D310" s="86" t="s">
        <v>156</v>
      </c>
      <c r="E310" s="4" t="s">
        <v>193</v>
      </c>
      <c r="F310" s="86">
        <f>VLOOKUP(E310,[1]产品服务编号编码规则!$K:$O,4,0)</f>
        <v>10</v>
      </c>
      <c r="G310" s="4" t="s">
        <v>196</v>
      </c>
      <c r="H310" s="98">
        <f>VLOOKUP(G310,[1]产品服务编号编码规则!M:O,3,0)</f>
        <v>3</v>
      </c>
      <c r="I310" s="86" t="s">
        <v>26</v>
      </c>
      <c r="J310" s="125" t="str">
        <f t="shared" si="18"/>
        <v>DDL10305</v>
      </c>
      <c r="K310" s="84" t="s">
        <v>1503</v>
      </c>
      <c r="L310" s="126" t="s">
        <v>40</v>
      </c>
      <c r="M310" s="127">
        <v>1</v>
      </c>
      <c r="N310" s="128" t="s">
        <v>1504</v>
      </c>
      <c r="O310" s="16" t="str">
        <f t="shared" si="20"/>
        <v>L</v>
      </c>
      <c r="P310" s="4" t="s">
        <v>633</v>
      </c>
      <c r="Q310" s="9">
        <f>VLOOKUP($P310,[1]税率!$H:$K,3,0)</f>
        <v>0.06</v>
      </c>
      <c r="R310" s="4" t="str">
        <f>VLOOKUP($P310,[1]税率!$H:$K,4,0)</f>
        <v>其他</v>
      </c>
      <c r="S310" s="4" t="s">
        <v>370</v>
      </c>
      <c r="T310" s="5">
        <f>VLOOKUP(S310,[1]税率!A:B,2,0)</f>
        <v>0</v>
      </c>
      <c r="U310" s="4" t="str">
        <f>VLOOKUP(S310,[1]税率!A:C,3,0)</f>
        <v>FW</v>
      </c>
      <c r="V310" s="16" t="s">
        <v>1417</v>
      </c>
      <c r="W310" s="4" t="s">
        <v>1418</v>
      </c>
      <c r="X310" s="4" t="s">
        <v>54</v>
      </c>
      <c r="Y310" s="4" t="s">
        <v>54</v>
      </c>
      <c r="Z310" s="4" t="s">
        <v>54</v>
      </c>
      <c r="AA310" s="4" t="s">
        <v>54</v>
      </c>
      <c r="AB310" s="9"/>
      <c r="AC310" s="9"/>
      <c r="AF310" s="86"/>
      <c r="AI310" s="5"/>
      <c r="AJ310" s="4" t="s">
        <v>563</v>
      </c>
      <c r="AK310" s="4" t="s">
        <v>231</v>
      </c>
      <c r="AL310" s="4" t="s">
        <v>407</v>
      </c>
      <c r="AM310" s="4" t="s">
        <v>323</v>
      </c>
      <c r="AN310" s="4" t="s">
        <v>323</v>
      </c>
      <c r="AP310" s="9" t="s">
        <v>42</v>
      </c>
      <c r="AQ310" s="4" t="s">
        <v>324</v>
      </c>
      <c r="AR310" s="4" t="s">
        <v>1505</v>
      </c>
      <c r="AU310" s="43">
        <f>VLOOKUP(J310,[1]zmm081!$A$1:$D$1801,3,FALSE)</f>
        <v>5301001300</v>
      </c>
      <c r="AV310" s="43" t="str">
        <f>VLOOKUP(J310,[1]zmm081!$A$1:$D$1801,4,FALSE)</f>
        <v>研发支出-事务费</v>
      </c>
      <c r="AZ310" s="101">
        <f t="shared" si="19"/>
        <v>0</v>
      </c>
    </row>
    <row r="311" spans="1:52" ht="13.05" customHeight="1" x14ac:dyDescent="0.3">
      <c r="A311" s="102" t="s">
        <v>13</v>
      </c>
      <c r="B311" s="106" t="s">
        <v>15</v>
      </c>
      <c r="C311" s="103" t="s">
        <v>557</v>
      </c>
      <c r="D311" s="104" t="s">
        <v>156</v>
      </c>
      <c r="E311" s="103" t="s">
        <v>193</v>
      </c>
      <c r="F311" s="104">
        <f>VLOOKUP(E311,[1]产品服务编号编码规则!$K:$O,4,0)</f>
        <v>10</v>
      </c>
      <c r="G311" s="103" t="s">
        <v>196</v>
      </c>
      <c r="H311" s="105">
        <f>VLOOKUP(G311,[1]产品服务编号编码规则!M:O,3,0)</f>
        <v>3</v>
      </c>
      <c r="I311" s="104" t="s">
        <v>169</v>
      </c>
      <c r="J311" s="106" t="str">
        <f t="shared" si="18"/>
        <v>DDL10306</v>
      </c>
      <c r="K311" s="103" t="s">
        <v>1506</v>
      </c>
      <c r="L311" s="107" t="s">
        <v>40</v>
      </c>
      <c r="M311" s="108">
        <v>1</v>
      </c>
      <c r="N311" s="109" t="s">
        <v>1507</v>
      </c>
      <c r="O311" s="16" t="str">
        <f t="shared" si="20"/>
        <v>L</v>
      </c>
      <c r="P311" s="4" t="s">
        <v>633</v>
      </c>
      <c r="Q311" s="9">
        <f>VLOOKUP($P311,[1]税率!$H:$K,3,0)</f>
        <v>0.06</v>
      </c>
      <c r="R311" s="4" t="str">
        <f>VLOOKUP($P311,[1]税率!$H:$K,4,0)</f>
        <v>其他</v>
      </c>
      <c r="S311" s="4" t="s">
        <v>370</v>
      </c>
      <c r="T311" s="5">
        <f>VLOOKUP(S311,[1]税率!A:B,2,0)</f>
        <v>0</v>
      </c>
      <c r="U311" s="4" t="str">
        <f>VLOOKUP(S311,[1]税率!A:C,3,0)</f>
        <v>FW</v>
      </c>
      <c r="V311" s="102" t="s">
        <v>1417</v>
      </c>
      <c r="W311" s="103" t="s">
        <v>1418</v>
      </c>
      <c r="X311" s="4" t="s">
        <v>54</v>
      </c>
      <c r="Y311" s="4" t="s">
        <v>54</v>
      </c>
      <c r="Z311" s="4" t="s">
        <v>54</v>
      </c>
      <c r="AA311" s="4" t="s">
        <v>54</v>
      </c>
      <c r="AB311" s="9"/>
      <c r="AC311" s="9"/>
      <c r="AE311" s="4" t="s">
        <v>440</v>
      </c>
      <c r="AF311" s="86"/>
      <c r="AI311" s="5"/>
      <c r="AJ311" s="4" t="s">
        <v>563</v>
      </c>
      <c r="AK311" s="4" t="s">
        <v>231</v>
      </c>
      <c r="AL311" s="4" t="s">
        <v>407</v>
      </c>
      <c r="AM311" s="4" t="s">
        <v>323</v>
      </c>
      <c r="AN311" s="4" t="s">
        <v>323</v>
      </c>
      <c r="AP311" s="109" t="s">
        <v>42</v>
      </c>
      <c r="AQ311" s="103" t="s">
        <v>347</v>
      </c>
      <c r="AR311" s="4" t="s">
        <v>620</v>
      </c>
      <c r="AU311" s="43" t="e">
        <f>VLOOKUP(J311,[1]zmm081!$A$1:$D$1801,3,FALSE)</f>
        <v>#N/A</v>
      </c>
      <c r="AV311" s="43" t="e">
        <f>VLOOKUP(J311,[1]zmm081!$A$1:$D$1801,4,FALSE)</f>
        <v>#N/A</v>
      </c>
      <c r="AZ311" s="101" t="e">
        <f t="shared" si="19"/>
        <v>#N/A</v>
      </c>
    </row>
    <row r="312" spans="1:52" ht="13.05" customHeight="1" x14ac:dyDescent="0.3">
      <c r="A312" s="16" t="s">
        <v>13</v>
      </c>
      <c r="B312" s="42" t="s">
        <v>15</v>
      </c>
      <c r="C312" s="4" t="s">
        <v>557</v>
      </c>
      <c r="D312" s="86" t="s">
        <v>156</v>
      </c>
      <c r="E312" s="4" t="s">
        <v>193</v>
      </c>
      <c r="F312" s="86">
        <f>VLOOKUP(E312,[1]产品服务编号编码规则!$K:$O,4,0)</f>
        <v>10</v>
      </c>
      <c r="G312" s="4" t="s">
        <v>196</v>
      </c>
      <c r="H312" s="98">
        <f>VLOOKUP(G312,[1]产品服务编号编码规则!M:O,3,0)</f>
        <v>3</v>
      </c>
      <c r="I312" s="86" t="s">
        <v>175</v>
      </c>
      <c r="J312" s="42" t="str">
        <f t="shared" si="18"/>
        <v>DDL10307</v>
      </c>
      <c r="K312" s="46" t="s">
        <v>1509</v>
      </c>
      <c r="L312" s="92" t="s">
        <v>40</v>
      </c>
      <c r="M312" s="11">
        <v>1</v>
      </c>
      <c r="N312" s="9" t="s">
        <v>1510</v>
      </c>
      <c r="O312" s="16" t="str">
        <f t="shared" si="20"/>
        <v>L</v>
      </c>
      <c r="P312" s="4" t="s">
        <v>633</v>
      </c>
      <c r="Q312" s="9">
        <f>VLOOKUP($P312,[1]税率!$H:$K,3,0)</f>
        <v>0.06</v>
      </c>
      <c r="R312" s="4" t="str">
        <f>VLOOKUP($P312,[1]税率!$H:$K,4,0)</f>
        <v>其他</v>
      </c>
      <c r="S312" s="4" t="s">
        <v>370</v>
      </c>
      <c r="T312" s="5">
        <f>VLOOKUP(S312,[1]税率!A:B,2,0)</f>
        <v>0</v>
      </c>
      <c r="U312" s="4" t="str">
        <f>VLOOKUP(S312,[1]税率!A:C,3,0)</f>
        <v>FW</v>
      </c>
      <c r="V312" s="16" t="s">
        <v>561</v>
      </c>
      <c r="W312" s="4" t="s">
        <v>562</v>
      </c>
      <c r="X312" s="4" t="s">
        <v>54</v>
      </c>
      <c r="Y312" s="4" t="s">
        <v>54</v>
      </c>
      <c r="Z312" s="4" t="s">
        <v>54</v>
      </c>
      <c r="AA312" s="4" t="s">
        <v>54</v>
      </c>
      <c r="AB312" s="9"/>
      <c r="AC312" s="9"/>
      <c r="AF312" s="86"/>
      <c r="AI312" s="5"/>
      <c r="AJ312" s="4" t="s">
        <v>563</v>
      </c>
      <c r="AK312" s="4" t="s">
        <v>231</v>
      </c>
      <c r="AL312" s="4" t="s">
        <v>407</v>
      </c>
      <c r="AM312" s="4" t="s">
        <v>323</v>
      </c>
      <c r="AN312" s="4" t="s">
        <v>323</v>
      </c>
      <c r="AP312" s="9" t="s">
        <v>42</v>
      </c>
      <c r="AQ312" s="4" t="s">
        <v>324</v>
      </c>
      <c r="AU312" s="43">
        <f>VLOOKUP(J312,[1]zmm081!$A$1:$D$1801,3,FALSE)</f>
        <v>5301001400</v>
      </c>
      <c r="AV312" s="43" t="str">
        <f>VLOOKUP(J312,[1]zmm081!$A$1:$D$1801,4,FALSE)</f>
        <v>研发支出-办公费</v>
      </c>
      <c r="AZ312" s="101">
        <f t="shared" si="19"/>
        <v>0</v>
      </c>
    </row>
    <row r="313" spans="1:52" ht="13.05" customHeight="1" x14ac:dyDescent="0.3">
      <c r="A313" s="16" t="s">
        <v>13</v>
      </c>
      <c r="B313" s="42" t="s">
        <v>15</v>
      </c>
      <c r="C313" s="4" t="s">
        <v>1511</v>
      </c>
      <c r="D313" s="86" t="s">
        <v>156</v>
      </c>
      <c r="E313" s="4" t="s">
        <v>193</v>
      </c>
      <c r="F313" s="86">
        <f>VLOOKUP(E313,[1]产品服务编号编码规则!$K:$O,4,0)</f>
        <v>10</v>
      </c>
      <c r="G313" s="4" t="s">
        <v>196</v>
      </c>
      <c r="H313" s="98">
        <f>VLOOKUP(G313,[1]产品服务编号编码规则!M:O,3,0)</f>
        <v>3</v>
      </c>
      <c r="I313" s="86" t="s">
        <v>181</v>
      </c>
      <c r="J313" s="42" t="str">
        <f t="shared" si="18"/>
        <v>DDL10308</v>
      </c>
      <c r="K313" s="46" t="s">
        <v>1513</v>
      </c>
      <c r="L313" s="92" t="s">
        <v>40</v>
      </c>
      <c r="M313" s="11">
        <v>1</v>
      </c>
      <c r="N313" s="9" t="s">
        <v>1514</v>
      </c>
      <c r="O313" s="16" t="str">
        <f t="shared" si="20"/>
        <v>L</v>
      </c>
      <c r="P313" s="4" t="s">
        <v>633</v>
      </c>
      <c r="Q313" s="9">
        <f>VLOOKUP($P313,[1]税率!$H:$K,3,0)</f>
        <v>0.06</v>
      </c>
      <c r="R313" s="4" t="str">
        <f>VLOOKUP($P313,[1]税率!$H:$K,4,0)</f>
        <v>其他</v>
      </c>
      <c r="S313" s="4" t="s">
        <v>370</v>
      </c>
      <c r="T313" s="5">
        <f>VLOOKUP(S313,[1]税率!A:B,2,0)</f>
        <v>0</v>
      </c>
      <c r="U313" s="4" t="str">
        <f>VLOOKUP(S313,[1]税率!A:C,3,0)</f>
        <v>FW</v>
      </c>
      <c r="V313" s="16" t="s">
        <v>1458</v>
      </c>
      <c r="W313" s="4" t="s">
        <v>1459</v>
      </c>
      <c r="X313" s="4" t="s">
        <v>54</v>
      </c>
      <c r="Y313" s="4" t="s">
        <v>54</v>
      </c>
      <c r="Z313" s="4" t="s">
        <v>54</v>
      </c>
      <c r="AA313" s="4" t="s">
        <v>54</v>
      </c>
      <c r="AB313" s="9"/>
      <c r="AC313" s="9"/>
      <c r="AF313" s="86"/>
      <c r="AI313" s="5"/>
      <c r="AJ313" s="4" t="s">
        <v>563</v>
      </c>
      <c r="AK313" s="4" t="s">
        <v>231</v>
      </c>
      <c r="AL313" s="4" t="s">
        <v>407</v>
      </c>
      <c r="AN313" s="4" t="s">
        <v>253</v>
      </c>
      <c r="AP313" s="9" t="s">
        <v>42</v>
      </c>
      <c r="AQ313" s="4" t="s">
        <v>324</v>
      </c>
      <c r="AR313" s="4" t="s">
        <v>657</v>
      </c>
      <c r="AU313" s="43">
        <f>VLOOKUP(J313,[1]zmm081!$A$1:$D$1801,3,FALSE)</f>
        <v>5301001600</v>
      </c>
      <c r="AV313" s="43" t="str">
        <f>VLOOKUP(J313,[1]zmm081!$A$1:$D$1801,4,FALSE)</f>
        <v>研发支出-专家咨询费</v>
      </c>
      <c r="AZ313" s="101">
        <f t="shared" si="19"/>
        <v>0</v>
      </c>
    </row>
    <row r="314" spans="1:52" ht="13.05" customHeight="1" x14ac:dyDescent="0.3">
      <c r="A314" s="16" t="s">
        <v>13</v>
      </c>
      <c r="B314" s="42" t="s">
        <v>15</v>
      </c>
      <c r="C314" s="4" t="s">
        <v>557</v>
      </c>
      <c r="D314" s="86" t="s">
        <v>156</v>
      </c>
      <c r="E314" s="4" t="s">
        <v>198</v>
      </c>
      <c r="F314" s="86" t="str">
        <f>VLOOKUP(E314,[1]产品服务编号编码规则!$K:$O,4,0)</f>
        <v>11</v>
      </c>
      <c r="G314" s="4" t="s">
        <v>199</v>
      </c>
      <c r="H314" s="98">
        <f>VLOOKUP(G314,[1]产品服务编号编码规则!M:O,3,0)</f>
        <v>1</v>
      </c>
      <c r="I314" s="86" t="s">
        <v>32</v>
      </c>
      <c r="J314" s="42" t="str">
        <f t="shared" si="18"/>
        <v>DDL11101</v>
      </c>
      <c r="K314" s="4" t="s">
        <v>1516</v>
      </c>
      <c r="L314" s="92" t="s">
        <v>40</v>
      </c>
      <c r="M314" s="11">
        <v>1</v>
      </c>
      <c r="N314" s="9" t="s">
        <v>1517</v>
      </c>
      <c r="O314" s="16" t="str">
        <f t="shared" si="20"/>
        <v>L</v>
      </c>
      <c r="P314" s="4" t="s">
        <v>633</v>
      </c>
      <c r="Q314" s="9">
        <f>VLOOKUP($P314,[1]税率!$H:$K,3,0)</f>
        <v>0.06</v>
      </c>
      <c r="R314" s="4" t="str">
        <f>VLOOKUP($P314,[1]税率!$H:$K,4,0)</f>
        <v>其他</v>
      </c>
      <c r="S314" s="4" t="s">
        <v>370</v>
      </c>
      <c r="T314" s="5">
        <f>VLOOKUP(S314,[1]税率!A:B,2,0)</f>
        <v>0</v>
      </c>
      <c r="U314" s="4" t="str">
        <f>VLOOKUP(S314,[1]税率!A:C,3,0)</f>
        <v>FW</v>
      </c>
      <c r="V314" s="16" t="s">
        <v>1518</v>
      </c>
      <c r="W314" s="4" t="s">
        <v>1519</v>
      </c>
      <c r="X314" s="4" t="s">
        <v>54</v>
      </c>
      <c r="Y314" s="4" t="s">
        <v>54</v>
      </c>
      <c r="Z314" s="4" t="s">
        <v>54</v>
      </c>
      <c r="AA314" s="4" t="s">
        <v>54</v>
      </c>
      <c r="AB314" s="9"/>
      <c r="AF314" s="86"/>
      <c r="AI314" s="5"/>
      <c r="AJ314" s="4" t="s">
        <v>563</v>
      </c>
      <c r="AK314" s="4" t="s">
        <v>231</v>
      </c>
      <c r="AL314" s="4" t="s">
        <v>407</v>
      </c>
      <c r="AM314" s="4" t="s">
        <v>323</v>
      </c>
      <c r="AN314" s="4" t="s">
        <v>323</v>
      </c>
      <c r="AP314" s="9" t="s">
        <v>42</v>
      </c>
      <c r="AQ314" s="4" t="s">
        <v>360</v>
      </c>
      <c r="AU314" s="43">
        <f>VLOOKUP(J314,[1]zmm081!$A$1:$D$1801,3,FALSE)</f>
        <v>5301000108</v>
      </c>
      <c r="AV314" s="43" t="str">
        <f>VLOOKUP(J314,[1]zmm081!$A$1:$D$1801,4,FALSE)</f>
        <v>研发支出-劳务费</v>
      </c>
      <c r="AZ314" s="101">
        <f t="shared" si="19"/>
        <v>0</v>
      </c>
    </row>
    <row r="315" spans="1:52" ht="13.05" customHeight="1" x14ac:dyDescent="0.3">
      <c r="A315" s="16" t="s">
        <v>13</v>
      </c>
      <c r="B315" s="42" t="s">
        <v>15</v>
      </c>
      <c r="C315" s="4" t="s">
        <v>557</v>
      </c>
      <c r="D315" s="86" t="s">
        <v>156</v>
      </c>
      <c r="E315" s="4" t="s">
        <v>198</v>
      </c>
      <c r="F315" s="86" t="str">
        <f>VLOOKUP(E315,[1]产品服务编号编码规则!$K:$O,4,0)</f>
        <v>11</v>
      </c>
      <c r="G315" s="4" t="s">
        <v>200</v>
      </c>
      <c r="H315" s="98">
        <f>VLOOKUP(G315,[1]产品服务编号编码规则!M:O,3,0)</f>
        <v>2</v>
      </c>
      <c r="I315" s="86" t="s">
        <v>32</v>
      </c>
      <c r="J315" s="42" t="str">
        <f t="shared" si="18"/>
        <v>DDL11201</v>
      </c>
      <c r="K315" s="46" t="s">
        <v>1521</v>
      </c>
      <c r="L315" s="92" t="s">
        <v>40</v>
      </c>
      <c r="M315" s="11">
        <v>1</v>
      </c>
      <c r="N315" s="9" t="s">
        <v>1017</v>
      </c>
      <c r="O315" s="16" t="str">
        <f t="shared" si="20"/>
        <v>L</v>
      </c>
      <c r="P315" s="4" t="s">
        <v>633</v>
      </c>
      <c r="Q315" s="9">
        <f>VLOOKUP($P315,[1]税率!$H:$K,3,0)</f>
        <v>0.06</v>
      </c>
      <c r="R315" s="4" t="str">
        <f>VLOOKUP($P315,[1]税率!$H:$K,4,0)</f>
        <v>其他</v>
      </c>
      <c r="S315" s="4" t="s">
        <v>370</v>
      </c>
      <c r="T315" s="5">
        <f>VLOOKUP(S315,[1]税率!A:B,2,0)</f>
        <v>0</v>
      </c>
      <c r="U315" s="4" t="str">
        <f>VLOOKUP(S315,[1]税率!A:C,3,0)</f>
        <v>FW</v>
      </c>
      <c r="V315" s="16" t="s">
        <v>1417</v>
      </c>
      <c r="W315" s="4" t="s">
        <v>1418</v>
      </c>
      <c r="X315" s="4" t="s">
        <v>54</v>
      </c>
      <c r="Y315" s="4" t="s">
        <v>54</v>
      </c>
      <c r="Z315" s="4" t="s">
        <v>54</v>
      </c>
      <c r="AA315" s="4" t="s">
        <v>54</v>
      </c>
      <c r="AB315" s="9"/>
      <c r="AF315" s="86"/>
      <c r="AI315" s="5"/>
      <c r="AJ315" s="4" t="s">
        <v>563</v>
      </c>
      <c r="AK315" s="4" t="s">
        <v>231</v>
      </c>
      <c r="AL315" s="4" t="s">
        <v>407</v>
      </c>
      <c r="AM315" s="4" t="s">
        <v>323</v>
      </c>
      <c r="AN315" s="4" t="s">
        <v>323</v>
      </c>
      <c r="AP315" s="9" t="s">
        <v>42</v>
      </c>
      <c r="AQ315" s="4" t="s">
        <v>347</v>
      </c>
      <c r="AR315" s="4" t="s">
        <v>1127</v>
      </c>
      <c r="AU315" s="43">
        <f>VLOOKUP(J315,[1]zmm081!$A$1:$D$1801,3,FALSE)</f>
        <v>5301001300</v>
      </c>
      <c r="AV315" s="43" t="str">
        <f>VLOOKUP(J315,[1]zmm081!$A$1:$D$1801,4,FALSE)</f>
        <v>研发支出-事务费</v>
      </c>
      <c r="AZ315" s="101">
        <f t="shared" si="19"/>
        <v>0</v>
      </c>
    </row>
    <row r="316" spans="1:52" ht="13.05" customHeight="1" x14ac:dyDescent="0.3">
      <c r="A316" s="16" t="s">
        <v>13</v>
      </c>
      <c r="B316" s="42" t="s">
        <v>15</v>
      </c>
      <c r="C316" s="4" t="s">
        <v>1522</v>
      </c>
      <c r="D316" s="86" t="s">
        <v>159</v>
      </c>
      <c r="E316" s="4" t="s">
        <v>104</v>
      </c>
      <c r="F316" s="86" t="str">
        <f>VLOOKUP(E316,[1]产品服务编号编码规则!$K:$O,4,0)</f>
        <v>01</v>
      </c>
      <c r="G316" s="4" t="s">
        <v>105</v>
      </c>
      <c r="H316" s="98">
        <f>VLOOKUP(G316,[1]产品服务编号编码规则!M:O,3,0)</f>
        <v>1</v>
      </c>
      <c r="I316" s="86" t="s">
        <v>32</v>
      </c>
      <c r="J316" s="42" t="str">
        <f t="shared" si="18"/>
        <v>DDM01101</v>
      </c>
      <c r="K316" s="46" t="s">
        <v>1524</v>
      </c>
      <c r="L316" s="92" t="s">
        <v>40</v>
      </c>
      <c r="M316" s="11">
        <v>1</v>
      </c>
      <c r="N316" s="9" t="s">
        <v>1525</v>
      </c>
      <c r="O316" s="16" t="s">
        <v>159</v>
      </c>
      <c r="P316" s="4" t="s">
        <v>601</v>
      </c>
      <c r="Q316" s="9">
        <v>0.09</v>
      </c>
      <c r="R316" s="4" t="s">
        <v>602</v>
      </c>
      <c r="S316" s="4" t="s">
        <v>603</v>
      </c>
      <c r="T316" s="5">
        <f>VLOOKUP(S316,[1]税率!A:B,2,0)</f>
        <v>5.0000000000000001E-4</v>
      </c>
      <c r="U316" s="4" t="str">
        <f>VLOOKUP(S316,[1]税率!A:C,3,0)</f>
        <v>YS</v>
      </c>
      <c r="V316" s="16" t="s">
        <v>642</v>
      </c>
      <c r="W316" s="4" t="s">
        <v>643</v>
      </c>
      <c r="X316" s="4" t="s">
        <v>54</v>
      </c>
      <c r="Y316" s="4" t="s">
        <v>54</v>
      </c>
      <c r="Z316" s="4" t="s">
        <v>54</v>
      </c>
      <c r="AA316" s="4" t="s">
        <v>54</v>
      </c>
      <c r="AB316" s="9" t="s">
        <v>605</v>
      </c>
      <c r="AF316" s="86"/>
      <c r="AI316" s="5"/>
      <c r="AJ316" s="4" t="s">
        <v>323</v>
      </c>
      <c r="AK316" s="4" t="s">
        <v>323</v>
      </c>
      <c r="AL316" s="4" t="s">
        <v>407</v>
      </c>
      <c r="AM316" s="4" t="s">
        <v>323</v>
      </c>
      <c r="AN316" s="4" t="s">
        <v>323</v>
      </c>
      <c r="AP316" s="9" t="s">
        <v>42</v>
      </c>
      <c r="AQ316" s="4" t="s">
        <v>324</v>
      </c>
      <c r="AR316" s="4" t="s">
        <v>1526</v>
      </c>
      <c r="AS316" s="4" t="s">
        <v>1527</v>
      </c>
      <c r="AU316" s="43">
        <f>VLOOKUP(J316,[1]zmm081!$A$1:$D$1801,3,FALSE)</f>
        <v>5101015000</v>
      </c>
      <c r="AV316" s="43" t="str">
        <f>VLOOKUP(J316,[1]zmm081!$A$1:$D$1801,4,FALSE)</f>
        <v>费用-运输费</v>
      </c>
      <c r="AZ316" s="101">
        <f t="shared" si="19"/>
        <v>0</v>
      </c>
    </row>
    <row r="317" spans="1:52" ht="13.05" customHeight="1" x14ac:dyDescent="0.3">
      <c r="A317" s="16" t="s">
        <v>13</v>
      </c>
      <c r="B317" s="42" t="s">
        <v>15</v>
      </c>
      <c r="C317" s="4" t="s">
        <v>1522</v>
      </c>
      <c r="D317" s="86" t="s">
        <v>159</v>
      </c>
      <c r="E317" s="4" t="s">
        <v>104</v>
      </c>
      <c r="F317" s="86" t="str">
        <f>VLOOKUP(E317,[1]产品服务编号编码规则!$K:$O,4,0)</f>
        <v>01</v>
      </c>
      <c r="G317" s="4" t="s">
        <v>105</v>
      </c>
      <c r="H317" s="98">
        <f>VLOOKUP(G317,[1]产品服务编号编码规则!M:O,3,0)</f>
        <v>1</v>
      </c>
      <c r="I317" s="86" t="s">
        <v>125</v>
      </c>
      <c r="J317" s="42" t="str">
        <f t="shared" si="18"/>
        <v>DDM01102</v>
      </c>
      <c r="K317" s="46" t="s">
        <v>1529</v>
      </c>
      <c r="L317" s="92" t="s">
        <v>40</v>
      </c>
      <c r="M317" s="11">
        <v>1</v>
      </c>
      <c r="N317" s="9" t="s">
        <v>1530</v>
      </c>
      <c r="O317" s="16" t="s">
        <v>159</v>
      </c>
      <c r="P317" s="4" t="s">
        <v>601</v>
      </c>
      <c r="Q317" s="9">
        <v>0.09</v>
      </c>
      <c r="R317" s="4" t="s">
        <v>602</v>
      </c>
      <c r="S317" s="4" t="s">
        <v>603</v>
      </c>
      <c r="T317" s="5">
        <f>VLOOKUP(S317,[1]税率!A:B,2,0)</f>
        <v>5.0000000000000001E-4</v>
      </c>
      <c r="U317" s="4" t="str">
        <f>VLOOKUP(S317,[1]税率!A:C,3,0)</f>
        <v>YS</v>
      </c>
      <c r="V317" s="16" t="s">
        <v>642</v>
      </c>
      <c r="W317" s="4" t="s">
        <v>643</v>
      </c>
      <c r="X317" s="4" t="s">
        <v>54</v>
      </c>
      <c r="Y317" s="4" t="s">
        <v>54</v>
      </c>
      <c r="Z317" s="4" t="s">
        <v>54</v>
      </c>
      <c r="AA317" s="4" t="s">
        <v>54</v>
      </c>
      <c r="AB317" s="9" t="s">
        <v>605</v>
      </c>
      <c r="AF317" s="86"/>
      <c r="AI317" s="5"/>
      <c r="AJ317" s="4" t="s">
        <v>323</v>
      </c>
      <c r="AK317" s="4" t="s">
        <v>323</v>
      </c>
      <c r="AL317" s="4" t="s">
        <v>407</v>
      </c>
      <c r="AM317" s="4" t="s">
        <v>323</v>
      </c>
      <c r="AN317" s="4" t="s">
        <v>323</v>
      </c>
      <c r="AP317" s="9" t="s">
        <v>42</v>
      </c>
      <c r="AQ317" s="4" t="s">
        <v>324</v>
      </c>
      <c r="AU317" s="43">
        <f>VLOOKUP(J317,[1]zmm081!$A$1:$D$1801,3,FALSE)</f>
        <v>5101015000</v>
      </c>
      <c r="AV317" s="43" t="str">
        <f>VLOOKUP(J317,[1]zmm081!$A$1:$D$1801,4,FALSE)</f>
        <v>费用-运输费</v>
      </c>
      <c r="AZ317" s="101">
        <f t="shared" si="19"/>
        <v>0</v>
      </c>
    </row>
    <row r="318" spans="1:52" ht="13.05" customHeight="1" x14ac:dyDescent="0.3">
      <c r="A318" s="16" t="s">
        <v>13</v>
      </c>
      <c r="B318" s="42" t="s">
        <v>15</v>
      </c>
      <c r="C318" s="4" t="s">
        <v>1522</v>
      </c>
      <c r="D318" s="86" t="s">
        <v>159</v>
      </c>
      <c r="E318" s="16" t="s">
        <v>104</v>
      </c>
      <c r="F318" s="86" t="str">
        <f>VLOOKUP(E318,[1]产品服务编号编码规则!$K:$O,4,0)</f>
        <v>01</v>
      </c>
      <c r="G318" s="4" t="s">
        <v>110</v>
      </c>
      <c r="H318" s="98">
        <f>VLOOKUP(G318,[1]产品服务编号编码规则!M:O,3,0)</f>
        <v>2</v>
      </c>
      <c r="I318" s="86" t="s">
        <v>32</v>
      </c>
      <c r="J318" s="42" t="str">
        <f t="shared" si="18"/>
        <v>DDM01201</v>
      </c>
      <c r="K318" s="46" t="s">
        <v>1532</v>
      </c>
      <c r="L318" s="92" t="s">
        <v>40</v>
      </c>
      <c r="M318" s="11">
        <v>1</v>
      </c>
      <c r="N318" s="9" t="s">
        <v>1533</v>
      </c>
      <c r="O318" s="16" t="s">
        <v>159</v>
      </c>
      <c r="P318" s="4" t="s">
        <v>601</v>
      </c>
      <c r="Q318" s="9">
        <v>0.09</v>
      </c>
      <c r="R318" s="4" t="s">
        <v>602</v>
      </c>
      <c r="S318" s="4" t="s">
        <v>603</v>
      </c>
      <c r="T318" s="5">
        <f>VLOOKUP(S318,[1]税率!A:B,2,0)</f>
        <v>5.0000000000000001E-4</v>
      </c>
      <c r="U318" s="4" t="str">
        <f>VLOOKUP(S318,[1]税率!A:C,3,0)</f>
        <v>YS</v>
      </c>
      <c r="V318" s="16" t="s">
        <v>642</v>
      </c>
      <c r="W318" s="4" t="s">
        <v>643</v>
      </c>
      <c r="X318" s="4" t="s">
        <v>54</v>
      </c>
      <c r="Y318" s="4" t="s">
        <v>54</v>
      </c>
      <c r="Z318" s="4" t="s">
        <v>54</v>
      </c>
      <c r="AA318" s="4" t="s">
        <v>54</v>
      </c>
      <c r="AB318" s="9" t="s">
        <v>605</v>
      </c>
      <c r="AF318" s="86"/>
      <c r="AI318" s="5"/>
      <c r="AJ318" s="4" t="s">
        <v>323</v>
      </c>
      <c r="AK318" s="4" t="s">
        <v>323</v>
      </c>
      <c r="AL318" s="4" t="s">
        <v>407</v>
      </c>
      <c r="AM318" s="4" t="s">
        <v>323</v>
      </c>
      <c r="AN318" s="4" t="s">
        <v>323</v>
      </c>
      <c r="AP318" s="9" t="s">
        <v>42</v>
      </c>
      <c r="AQ318" s="4" t="s">
        <v>324</v>
      </c>
      <c r="AU318" s="43">
        <f>VLOOKUP(J318,[1]zmm081!$A$1:$D$1801,3,FALSE)</f>
        <v>5101015000</v>
      </c>
      <c r="AV318" s="43" t="str">
        <f>VLOOKUP(J318,[1]zmm081!$A$1:$D$1801,4,FALSE)</f>
        <v>费用-运输费</v>
      </c>
      <c r="AZ318" s="101">
        <f t="shared" si="19"/>
        <v>0</v>
      </c>
    </row>
    <row r="319" spans="1:52" ht="13.05" customHeight="1" x14ac:dyDescent="0.3">
      <c r="A319" s="16" t="s">
        <v>13</v>
      </c>
      <c r="B319" s="42" t="s">
        <v>15</v>
      </c>
      <c r="C319" s="4" t="s">
        <v>1522</v>
      </c>
      <c r="D319" s="86" t="s">
        <v>159</v>
      </c>
      <c r="E319" s="16" t="s">
        <v>104</v>
      </c>
      <c r="F319" s="86" t="str">
        <f>VLOOKUP(E319,[1]产品服务编号编码规则!$K:$O,4,0)</f>
        <v>01</v>
      </c>
      <c r="G319" s="4" t="s">
        <v>115</v>
      </c>
      <c r="H319" s="98">
        <f>VLOOKUP(G319,[1]产品服务编号编码规则!M:O,3,0)</f>
        <v>3</v>
      </c>
      <c r="I319" s="86" t="s">
        <v>32</v>
      </c>
      <c r="J319" s="42" t="str">
        <f t="shared" si="18"/>
        <v>DDM01301</v>
      </c>
      <c r="K319" s="46" t="s">
        <v>1535</v>
      </c>
      <c r="L319" s="92" t="s">
        <v>40</v>
      </c>
      <c r="M319" s="11">
        <v>1</v>
      </c>
      <c r="N319" s="9" t="s">
        <v>1536</v>
      </c>
      <c r="O319" s="16" t="s">
        <v>159</v>
      </c>
      <c r="P319" s="4" t="s">
        <v>601</v>
      </c>
      <c r="Q319" s="9">
        <v>0.09</v>
      </c>
      <c r="R319" s="4" t="s">
        <v>602</v>
      </c>
      <c r="S319" s="4" t="s">
        <v>370</v>
      </c>
      <c r="T319" s="5">
        <f>VLOOKUP(S319,[1]税率!A:B,2,0)</f>
        <v>0</v>
      </c>
      <c r="U319" s="4" t="str">
        <f>VLOOKUP(S319,[1]税率!A:C,3,0)</f>
        <v>FW</v>
      </c>
      <c r="V319" s="16" t="s">
        <v>673</v>
      </c>
      <c r="W319" s="4" t="s">
        <v>674</v>
      </c>
      <c r="X319" s="4" t="s">
        <v>54</v>
      </c>
      <c r="Y319" s="4" t="s">
        <v>54</v>
      </c>
      <c r="Z319" s="4" t="s">
        <v>54</v>
      </c>
      <c r="AA319" s="4" t="s">
        <v>54</v>
      </c>
      <c r="AB319" s="9"/>
      <c r="AF319" s="86"/>
      <c r="AI319" s="5"/>
      <c r="AJ319" s="4" t="s">
        <v>323</v>
      </c>
      <c r="AK319" s="4" t="s">
        <v>323</v>
      </c>
      <c r="AL319" s="4" t="s">
        <v>407</v>
      </c>
      <c r="AM319" s="4" t="s">
        <v>323</v>
      </c>
      <c r="AN319" s="4" t="s">
        <v>323</v>
      </c>
      <c r="AP319" s="9" t="s">
        <v>42</v>
      </c>
      <c r="AQ319" s="4" t="s">
        <v>324</v>
      </c>
      <c r="AU319" s="43">
        <f>VLOOKUP(J319,[1]zmm081!$A$1:$D$1801,3,FALSE)</f>
        <v>5101014000</v>
      </c>
      <c r="AV319" s="43" t="str">
        <f>VLOOKUP(J319,[1]zmm081!$A$1:$D$1801,4,FALSE)</f>
        <v>费用-差旅费</v>
      </c>
      <c r="AZ319" s="101">
        <f t="shared" si="19"/>
        <v>0</v>
      </c>
    </row>
    <row r="320" spans="1:52" ht="13.05" customHeight="1" x14ac:dyDescent="0.3">
      <c r="A320" s="16" t="s">
        <v>13</v>
      </c>
      <c r="B320" s="42" t="s">
        <v>15</v>
      </c>
      <c r="C320" s="4" t="s">
        <v>1522</v>
      </c>
      <c r="D320" s="86" t="s">
        <v>159</v>
      </c>
      <c r="E320" s="16" t="s">
        <v>104</v>
      </c>
      <c r="F320" s="86" t="str">
        <f>VLOOKUP(E320,[1]产品服务编号编码规则!$K:$O,4,0)</f>
        <v>01</v>
      </c>
      <c r="G320" s="4" t="s">
        <v>115</v>
      </c>
      <c r="H320" s="98">
        <f>VLOOKUP(G320,[1]产品服务编号编码规则!M:O,3,0)</f>
        <v>3</v>
      </c>
      <c r="I320" s="86" t="s">
        <v>125</v>
      </c>
      <c r="J320" s="42" t="str">
        <f t="shared" si="18"/>
        <v>DDM01302</v>
      </c>
      <c r="K320" s="46" t="s">
        <v>1538</v>
      </c>
      <c r="L320" s="92" t="s">
        <v>40</v>
      </c>
      <c r="M320" s="11">
        <v>1</v>
      </c>
      <c r="N320" s="9" t="s">
        <v>1539</v>
      </c>
      <c r="O320" s="16" t="s">
        <v>159</v>
      </c>
      <c r="P320" s="4" t="s">
        <v>601</v>
      </c>
      <c r="Q320" s="9">
        <v>0.09</v>
      </c>
      <c r="R320" s="4" t="s">
        <v>602</v>
      </c>
      <c r="S320" s="4" t="s">
        <v>603</v>
      </c>
      <c r="T320" s="5">
        <f>VLOOKUP(S320,[1]税率!A:B,2,0)</f>
        <v>5.0000000000000001E-4</v>
      </c>
      <c r="U320" s="4" t="str">
        <f>VLOOKUP(S320,[1]税率!A:C,3,0)</f>
        <v>YS</v>
      </c>
      <c r="V320" s="16" t="s">
        <v>642</v>
      </c>
      <c r="W320" s="4" t="s">
        <v>643</v>
      </c>
      <c r="X320" s="4" t="s">
        <v>54</v>
      </c>
      <c r="Y320" s="4" t="s">
        <v>54</v>
      </c>
      <c r="Z320" s="4" t="s">
        <v>54</v>
      </c>
      <c r="AA320" s="4" t="s">
        <v>54</v>
      </c>
      <c r="AB320" s="9" t="s">
        <v>605</v>
      </c>
      <c r="AF320" s="86"/>
      <c r="AI320" s="5"/>
      <c r="AJ320" s="4" t="s">
        <v>323</v>
      </c>
      <c r="AK320" s="4" t="s">
        <v>323</v>
      </c>
      <c r="AL320" s="4" t="s">
        <v>407</v>
      </c>
      <c r="AM320" s="4" t="s">
        <v>323</v>
      </c>
      <c r="AN320" s="4" t="s">
        <v>323</v>
      </c>
      <c r="AP320" s="9" t="s">
        <v>42</v>
      </c>
      <c r="AQ320" s="4" t="s">
        <v>324</v>
      </c>
      <c r="AU320" s="43">
        <f>VLOOKUP(J320,[1]zmm081!$A$1:$D$1801,3,FALSE)</f>
        <v>5101015000</v>
      </c>
      <c r="AV320" s="43" t="str">
        <f>VLOOKUP(J320,[1]zmm081!$A$1:$D$1801,4,FALSE)</f>
        <v>费用-运输费</v>
      </c>
      <c r="AZ320" s="101">
        <f t="shared" si="19"/>
        <v>0</v>
      </c>
    </row>
    <row r="321" spans="1:52" ht="13.05" customHeight="1" x14ac:dyDescent="0.3">
      <c r="A321" s="16" t="s">
        <v>13</v>
      </c>
      <c r="B321" s="42" t="s">
        <v>15</v>
      </c>
      <c r="C321" s="4" t="s">
        <v>1522</v>
      </c>
      <c r="D321" s="86" t="s">
        <v>159</v>
      </c>
      <c r="E321" s="16" t="s">
        <v>126</v>
      </c>
      <c r="F321" s="86" t="str">
        <f>VLOOKUP(E321,[1]产品服务编号编码规则!$K:$O,4,0)</f>
        <v>02</v>
      </c>
      <c r="G321" s="4" t="s">
        <v>146</v>
      </c>
      <c r="H321" s="98">
        <f>VLOOKUP(G321,[1]产品服务编号编码规则!M:O,3,0)</f>
        <v>5</v>
      </c>
      <c r="I321" s="86" t="s">
        <v>32</v>
      </c>
      <c r="J321" s="42" t="str">
        <f t="shared" si="18"/>
        <v>DDM02501</v>
      </c>
      <c r="K321" s="46" t="s">
        <v>1541</v>
      </c>
      <c r="L321" s="92" t="s">
        <v>40</v>
      </c>
      <c r="M321" s="11">
        <v>1</v>
      </c>
      <c r="N321" s="9" t="s">
        <v>1542</v>
      </c>
      <c r="O321" s="16" t="s">
        <v>159</v>
      </c>
      <c r="P321" s="4" t="s">
        <v>633</v>
      </c>
      <c r="Q321" s="9">
        <v>0.06</v>
      </c>
      <c r="R321" s="4" t="s">
        <v>634</v>
      </c>
      <c r="S321" s="4" t="s">
        <v>370</v>
      </c>
      <c r="T321" s="5">
        <f>VLOOKUP(S321,[1]税率!A:B,2,0)</f>
        <v>0</v>
      </c>
      <c r="U321" s="4" t="str">
        <f>VLOOKUP(S321,[1]税率!A:C,3,0)</f>
        <v>FW</v>
      </c>
      <c r="V321" s="16" t="s">
        <v>681</v>
      </c>
      <c r="W321" s="4" t="s">
        <v>682</v>
      </c>
      <c r="X321" s="4" t="s">
        <v>54</v>
      </c>
      <c r="Y321" s="4" t="s">
        <v>54</v>
      </c>
      <c r="Z321" s="4" t="s">
        <v>58</v>
      </c>
      <c r="AA321" s="4" t="s">
        <v>54</v>
      </c>
      <c r="AB321" s="9"/>
      <c r="AC321" s="4" t="s">
        <v>683</v>
      </c>
      <c r="AF321" s="86" t="s">
        <v>73</v>
      </c>
      <c r="AI321" s="5"/>
      <c r="AJ321" s="4" t="s">
        <v>323</v>
      </c>
      <c r="AK321" s="4" t="s">
        <v>323</v>
      </c>
      <c r="AL321" s="4" t="s">
        <v>407</v>
      </c>
      <c r="AM321" s="4" t="s">
        <v>323</v>
      </c>
      <c r="AN321" s="4" t="s">
        <v>323</v>
      </c>
      <c r="AP321" s="9" t="s">
        <v>42</v>
      </c>
      <c r="AQ321" s="4" t="s">
        <v>324</v>
      </c>
      <c r="AU321" s="43">
        <f>VLOOKUP(J321,[1]zmm081!$A$1:$D$1801,3,FALSE)</f>
        <v>5101050000</v>
      </c>
      <c r="AV321" s="43" t="str">
        <f>VLOOKUP(J321,[1]zmm081!$A$1:$D$1801,4,FALSE)</f>
        <v>费用-吊装费</v>
      </c>
      <c r="AZ321" s="101">
        <f t="shared" si="19"/>
        <v>0</v>
      </c>
    </row>
    <row r="322" spans="1:52" ht="13.05" customHeight="1" x14ac:dyDescent="0.3">
      <c r="A322" s="16" t="s">
        <v>13</v>
      </c>
      <c r="B322" s="42" t="s">
        <v>15</v>
      </c>
      <c r="C322" s="4" t="s">
        <v>1522</v>
      </c>
      <c r="D322" s="86" t="s">
        <v>159</v>
      </c>
      <c r="E322" s="16" t="s">
        <v>126</v>
      </c>
      <c r="F322" s="86" t="str">
        <f>VLOOKUP(E322,[1]产品服务编号编码规则!$K:$O,4,0)</f>
        <v>02</v>
      </c>
      <c r="G322" s="4" t="s">
        <v>146</v>
      </c>
      <c r="H322" s="98">
        <f>VLOOKUP(G322,[1]产品服务编号编码规则!M:O,3,0)</f>
        <v>5</v>
      </c>
      <c r="I322" s="86" t="s">
        <v>125</v>
      </c>
      <c r="J322" s="42" t="str">
        <f t="shared" si="18"/>
        <v>DDM02502</v>
      </c>
      <c r="K322" s="46" t="s">
        <v>1544</v>
      </c>
      <c r="L322" s="92" t="s">
        <v>40</v>
      </c>
      <c r="M322" s="11">
        <v>1</v>
      </c>
      <c r="N322" s="9" t="s">
        <v>1542</v>
      </c>
      <c r="O322" s="16" t="s">
        <v>159</v>
      </c>
      <c r="P322" s="4" t="s">
        <v>633</v>
      </c>
      <c r="Q322" s="9">
        <v>0.06</v>
      </c>
      <c r="R322" s="4" t="s">
        <v>634</v>
      </c>
      <c r="S322" s="4" t="s">
        <v>370</v>
      </c>
      <c r="T322" s="5">
        <f>VLOOKUP(S322,[1]税率!A:B,2,0)</f>
        <v>0</v>
      </c>
      <c r="U322" s="4" t="str">
        <f>VLOOKUP(S322,[1]税率!A:C,3,0)</f>
        <v>FW</v>
      </c>
      <c r="V322" s="16" t="s">
        <v>681</v>
      </c>
      <c r="W322" s="4" t="s">
        <v>682</v>
      </c>
      <c r="X322" s="4" t="s">
        <v>54</v>
      </c>
      <c r="Y322" s="4" t="s">
        <v>54</v>
      </c>
      <c r="Z322" s="4" t="s">
        <v>58</v>
      </c>
      <c r="AA322" s="4" t="s">
        <v>54</v>
      </c>
      <c r="AB322" s="9"/>
      <c r="AC322" s="4" t="s">
        <v>683</v>
      </c>
      <c r="AF322" s="86" t="s">
        <v>73</v>
      </c>
      <c r="AI322" s="5"/>
      <c r="AJ322" s="4" t="s">
        <v>323</v>
      </c>
      <c r="AK322" s="4" t="s">
        <v>323</v>
      </c>
      <c r="AL322" s="4" t="s">
        <v>407</v>
      </c>
      <c r="AM322" s="4" t="s">
        <v>323</v>
      </c>
      <c r="AN322" s="4" t="s">
        <v>323</v>
      </c>
      <c r="AP322" s="9" t="s">
        <v>42</v>
      </c>
      <c r="AQ322" s="4" t="s">
        <v>324</v>
      </c>
      <c r="AU322" s="43">
        <f>VLOOKUP(J322,[1]zmm081!$A$1:$D$1801,3,FALSE)</f>
        <v>5101050000</v>
      </c>
      <c r="AV322" s="43" t="str">
        <f>VLOOKUP(J322,[1]zmm081!$A$1:$D$1801,4,FALSE)</f>
        <v>费用-吊装费</v>
      </c>
      <c r="AZ322" s="101">
        <f t="shared" si="19"/>
        <v>0</v>
      </c>
    </row>
    <row r="323" spans="1:52" ht="13.05" customHeight="1" x14ac:dyDescent="0.3">
      <c r="A323" s="16" t="s">
        <v>13</v>
      </c>
      <c r="B323" s="42" t="s">
        <v>15</v>
      </c>
      <c r="C323" s="4" t="s">
        <v>1522</v>
      </c>
      <c r="D323" s="86" t="s">
        <v>159</v>
      </c>
      <c r="E323" s="16" t="s">
        <v>126</v>
      </c>
      <c r="F323" s="86" t="str">
        <f>VLOOKUP(E323,[1]产品服务编号编码规则!$K:$O,4,0)</f>
        <v>02</v>
      </c>
      <c r="G323" s="4" t="s">
        <v>146</v>
      </c>
      <c r="H323" s="98">
        <f>VLOOKUP(G323,[1]产品服务编号编码规则!M:O,3,0)</f>
        <v>5</v>
      </c>
      <c r="I323" s="86" t="s">
        <v>152</v>
      </c>
      <c r="J323" s="42" t="str">
        <f t="shared" si="18"/>
        <v>DDM02503</v>
      </c>
      <c r="K323" s="46" t="s">
        <v>1546</v>
      </c>
      <c r="L323" s="92" t="s">
        <v>40</v>
      </c>
      <c r="M323" s="11">
        <v>1</v>
      </c>
      <c r="N323" s="9" t="s">
        <v>1542</v>
      </c>
      <c r="O323" s="16" t="s">
        <v>159</v>
      </c>
      <c r="P323" s="4" t="s">
        <v>633</v>
      </c>
      <c r="Q323" s="9">
        <v>0.06</v>
      </c>
      <c r="R323" s="4" t="s">
        <v>634</v>
      </c>
      <c r="S323" s="4" t="s">
        <v>370</v>
      </c>
      <c r="T323" s="5">
        <f>VLOOKUP(S323,[1]税率!A:B,2,0)</f>
        <v>0</v>
      </c>
      <c r="U323" s="4" t="str">
        <f>VLOOKUP(S323,[1]税率!A:C,3,0)</f>
        <v>FW</v>
      </c>
      <c r="V323" s="16" t="s">
        <v>681</v>
      </c>
      <c r="W323" s="4" t="s">
        <v>682</v>
      </c>
      <c r="X323" s="4" t="s">
        <v>54</v>
      </c>
      <c r="Y323" s="4" t="s">
        <v>54</v>
      </c>
      <c r="Z323" s="4" t="s">
        <v>58</v>
      </c>
      <c r="AA323" s="4" t="s">
        <v>54</v>
      </c>
      <c r="AB323" s="9"/>
      <c r="AC323" s="4" t="s">
        <v>683</v>
      </c>
      <c r="AF323" s="86" t="s">
        <v>73</v>
      </c>
      <c r="AI323" s="5"/>
      <c r="AJ323" s="4" t="s">
        <v>323</v>
      </c>
      <c r="AK323" s="4" t="s">
        <v>323</v>
      </c>
      <c r="AL323" s="4" t="s">
        <v>407</v>
      </c>
      <c r="AM323" s="4" t="s">
        <v>323</v>
      </c>
      <c r="AN323" s="4" t="s">
        <v>323</v>
      </c>
      <c r="AP323" s="9" t="s">
        <v>42</v>
      </c>
      <c r="AQ323" s="4" t="s">
        <v>324</v>
      </c>
      <c r="AU323" s="43">
        <f>VLOOKUP(J323,[1]zmm081!$A$1:$D$1801,3,FALSE)</f>
        <v>5101050000</v>
      </c>
      <c r="AV323" s="43" t="str">
        <f>VLOOKUP(J323,[1]zmm081!$A$1:$D$1801,4,FALSE)</f>
        <v>费用-吊装费</v>
      </c>
      <c r="AZ323" s="101">
        <f t="shared" si="19"/>
        <v>0</v>
      </c>
    </row>
    <row r="324" spans="1:52" ht="13.05" customHeight="1" x14ac:dyDescent="0.3">
      <c r="A324" s="16" t="s">
        <v>13</v>
      </c>
      <c r="B324" s="42" t="s">
        <v>15</v>
      </c>
      <c r="C324" s="4" t="s">
        <v>1522</v>
      </c>
      <c r="D324" s="86" t="s">
        <v>159</v>
      </c>
      <c r="E324" s="16" t="s">
        <v>126</v>
      </c>
      <c r="F324" s="86" t="str">
        <f>VLOOKUP(E324,[1]产品服务编号编码规则!$K:$O,4,0)</f>
        <v>02</v>
      </c>
      <c r="G324" s="4" t="s">
        <v>146</v>
      </c>
      <c r="H324" s="98">
        <f>VLOOKUP(G324,[1]产品服务编号编码规则!M:O,3,0)</f>
        <v>5</v>
      </c>
      <c r="I324" s="86" t="s">
        <v>161</v>
      </c>
      <c r="J324" s="42" t="str">
        <f t="shared" si="18"/>
        <v>DDM02504</v>
      </c>
      <c r="K324" s="46" t="s">
        <v>1548</v>
      </c>
      <c r="L324" s="92" t="s">
        <v>40</v>
      </c>
      <c r="M324" s="11">
        <v>1</v>
      </c>
      <c r="N324" s="9" t="s">
        <v>1542</v>
      </c>
      <c r="O324" s="16" t="s">
        <v>159</v>
      </c>
      <c r="P324" s="4" t="s">
        <v>633</v>
      </c>
      <c r="Q324" s="9">
        <v>0.06</v>
      </c>
      <c r="R324" s="4" t="s">
        <v>634</v>
      </c>
      <c r="S324" s="4" t="s">
        <v>370</v>
      </c>
      <c r="T324" s="5">
        <f>VLOOKUP(S324,[1]税率!A:B,2,0)</f>
        <v>0</v>
      </c>
      <c r="U324" s="4" t="str">
        <f>VLOOKUP(S324,[1]税率!A:C,3,0)</f>
        <v>FW</v>
      </c>
      <c r="V324" s="16" t="s">
        <v>681</v>
      </c>
      <c r="W324" s="4" t="s">
        <v>682</v>
      </c>
      <c r="X324" s="4" t="s">
        <v>54</v>
      </c>
      <c r="Y324" s="4" t="s">
        <v>54</v>
      </c>
      <c r="Z324" s="4" t="s">
        <v>58</v>
      </c>
      <c r="AA324" s="4" t="s">
        <v>54</v>
      </c>
      <c r="AB324" s="9"/>
      <c r="AC324" s="4" t="s">
        <v>683</v>
      </c>
      <c r="AF324" s="86" t="s">
        <v>73</v>
      </c>
      <c r="AI324" s="5"/>
      <c r="AJ324" s="4" t="s">
        <v>323</v>
      </c>
      <c r="AK324" s="4" t="s">
        <v>323</v>
      </c>
      <c r="AL324" s="4" t="s">
        <v>407</v>
      </c>
      <c r="AM324" s="4" t="s">
        <v>323</v>
      </c>
      <c r="AN324" s="4" t="s">
        <v>323</v>
      </c>
      <c r="AP324" s="9" t="s">
        <v>42</v>
      </c>
      <c r="AQ324" s="4" t="s">
        <v>324</v>
      </c>
      <c r="AU324" s="43">
        <f>VLOOKUP(J324,[1]zmm081!$A$1:$D$1801,3,FALSE)</f>
        <v>5101050000</v>
      </c>
      <c r="AV324" s="43" t="str">
        <f>VLOOKUP(J324,[1]zmm081!$A$1:$D$1801,4,FALSE)</f>
        <v>费用-吊装费</v>
      </c>
      <c r="AZ324" s="101">
        <f t="shared" si="19"/>
        <v>0</v>
      </c>
    </row>
    <row r="325" spans="1:52" ht="13.05" customHeight="1" x14ac:dyDescent="0.3">
      <c r="A325" s="16" t="s">
        <v>13</v>
      </c>
      <c r="B325" s="42" t="s">
        <v>15</v>
      </c>
      <c r="C325" s="4" t="s">
        <v>1522</v>
      </c>
      <c r="D325" s="86" t="s">
        <v>159</v>
      </c>
      <c r="E325" s="16" t="s">
        <v>126</v>
      </c>
      <c r="F325" s="86" t="str">
        <f>VLOOKUP(E325,[1]产品服务编号编码规则!$K:$O,4,0)</f>
        <v>02</v>
      </c>
      <c r="G325" s="4" t="s">
        <v>146</v>
      </c>
      <c r="H325" s="98">
        <f>VLOOKUP(G325,[1]产品服务编号编码规则!M:O,3,0)</f>
        <v>5</v>
      </c>
      <c r="I325" s="86" t="s">
        <v>26</v>
      </c>
      <c r="J325" s="42" t="str">
        <f t="shared" si="18"/>
        <v>DDM02505</v>
      </c>
      <c r="K325" s="46" t="s">
        <v>1550</v>
      </c>
      <c r="L325" s="92" t="s">
        <v>40</v>
      </c>
      <c r="M325" s="11">
        <v>1</v>
      </c>
      <c r="N325" s="9" t="s">
        <v>1542</v>
      </c>
      <c r="O325" s="16" t="s">
        <v>159</v>
      </c>
      <c r="P325" s="4" t="s">
        <v>633</v>
      </c>
      <c r="Q325" s="9">
        <v>0.06</v>
      </c>
      <c r="R325" s="4" t="s">
        <v>634</v>
      </c>
      <c r="S325" s="4" t="s">
        <v>370</v>
      </c>
      <c r="T325" s="5">
        <f>VLOOKUP(S325,[1]税率!A:B,2,0)</f>
        <v>0</v>
      </c>
      <c r="U325" s="4" t="str">
        <f>VLOOKUP(S325,[1]税率!A:C,3,0)</f>
        <v>FW</v>
      </c>
      <c r="V325" s="16" t="s">
        <v>681</v>
      </c>
      <c r="W325" s="4" t="s">
        <v>682</v>
      </c>
      <c r="X325" s="4" t="s">
        <v>54</v>
      </c>
      <c r="Y325" s="4" t="s">
        <v>54</v>
      </c>
      <c r="Z325" s="4" t="s">
        <v>58</v>
      </c>
      <c r="AA325" s="4" t="s">
        <v>54</v>
      </c>
      <c r="AB325" s="9"/>
      <c r="AC325" s="4" t="s">
        <v>683</v>
      </c>
      <c r="AF325" s="86" t="s">
        <v>73</v>
      </c>
      <c r="AI325" s="5"/>
      <c r="AJ325" s="4" t="s">
        <v>323</v>
      </c>
      <c r="AK325" s="4" t="s">
        <v>323</v>
      </c>
      <c r="AL325" s="4" t="s">
        <v>407</v>
      </c>
      <c r="AM325" s="4" t="s">
        <v>323</v>
      </c>
      <c r="AN325" s="4" t="s">
        <v>323</v>
      </c>
      <c r="AP325" s="9" t="s">
        <v>42</v>
      </c>
      <c r="AQ325" s="4" t="s">
        <v>324</v>
      </c>
      <c r="AU325" s="43">
        <f>VLOOKUP(J325,[1]zmm081!$A$1:$D$1801,3,FALSE)</f>
        <v>5101050000</v>
      </c>
      <c r="AV325" s="43" t="str">
        <f>VLOOKUP(J325,[1]zmm081!$A$1:$D$1801,4,FALSE)</f>
        <v>费用-吊装费</v>
      </c>
      <c r="AZ325" s="101">
        <f t="shared" si="19"/>
        <v>0</v>
      </c>
    </row>
    <row r="326" spans="1:52" ht="13.05" customHeight="1" x14ac:dyDescent="0.3">
      <c r="A326" s="16" t="s">
        <v>13</v>
      </c>
      <c r="B326" s="42" t="s">
        <v>15</v>
      </c>
      <c r="C326" s="4" t="s">
        <v>1522</v>
      </c>
      <c r="D326" s="86" t="s">
        <v>159</v>
      </c>
      <c r="E326" s="16" t="s">
        <v>126</v>
      </c>
      <c r="F326" s="86" t="str">
        <f>VLOOKUP(E326,[1]产品服务编号编码规则!$K:$O,4,0)</f>
        <v>02</v>
      </c>
      <c r="G326" s="4" t="s">
        <v>146</v>
      </c>
      <c r="H326" s="98">
        <f>VLOOKUP(G326,[1]产品服务编号编码规则!M:O,3,0)</f>
        <v>5</v>
      </c>
      <c r="I326" s="86" t="s">
        <v>169</v>
      </c>
      <c r="J326" s="42" t="str">
        <f t="shared" si="18"/>
        <v>DDM02506</v>
      </c>
      <c r="K326" s="46" t="s">
        <v>1552</v>
      </c>
      <c r="L326" s="92" t="s">
        <v>40</v>
      </c>
      <c r="M326" s="11">
        <v>1</v>
      </c>
      <c r="N326" s="9" t="s">
        <v>1553</v>
      </c>
      <c r="O326" s="16" t="s">
        <v>159</v>
      </c>
      <c r="P326" s="4" t="s">
        <v>633</v>
      </c>
      <c r="Q326" s="9">
        <v>0.06</v>
      </c>
      <c r="R326" s="4" t="s">
        <v>634</v>
      </c>
      <c r="S326" s="4" t="s">
        <v>370</v>
      </c>
      <c r="T326" s="5">
        <f>VLOOKUP(S326,[1]税率!A:B,2,0)</f>
        <v>0</v>
      </c>
      <c r="U326" s="4" t="str">
        <f>VLOOKUP(S326,[1]税率!A:C,3,0)</f>
        <v>FW</v>
      </c>
      <c r="V326" s="16" t="s">
        <v>681</v>
      </c>
      <c r="W326" s="4" t="s">
        <v>682</v>
      </c>
      <c r="X326" s="4" t="s">
        <v>54</v>
      </c>
      <c r="Y326" s="4" t="s">
        <v>54</v>
      </c>
      <c r="Z326" s="4" t="s">
        <v>58</v>
      </c>
      <c r="AA326" s="4" t="s">
        <v>54</v>
      </c>
      <c r="AB326" s="9"/>
      <c r="AC326" s="4" t="s">
        <v>683</v>
      </c>
      <c r="AF326" s="86" t="s">
        <v>73</v>
      </c>
      <c r="AI326" s="5"/>
      <c r="AJ326" s="4" t="s">
        <v>323</v>
      </c>
      <c r="AK326" s="4" t="s">
        <v>323</v>
      </c>
      <c r="AL326" s="4" t="s">
        <v>407</v>
      </c>
      <c r="AM326" s="4" t="s">
        <v>323</v>
      </c>
      <c r="AN326" s="4" t="s">
        <v>323</v>
      </c>
      <c r="AP326" s="9" t="s">
        <v>42</v>
      </c>
      <c r="AQ326" s="4" t="s">
        <v>324</v>
      </c>
      <c r="AU326" s="43">
        <f>VLOOKUP(J326,[1]zmm081!$A$1:$D$1801,3,FALSE)</f>
        <v>5101050000</v>
      </c>
      <c r="AV326" s="43" t="str">
        <f>VLOOKUP(J326,[1]zmm081!$A$1:$D$1801,4,FALSE)</f>
        <v>费用-吊装费</v>
      </c>
      <c r="AZ326" s="101">
        <f t="shared" si="19"/>
        <v>0</v>
      </c>
    </row>
    <row r="327" spans="1:52" ht="13.05" customHeight="1" x14ac:dyDescent="0.3">
      <c r="A327" s="16" t="s">
        <v>13</v>
      </c>
      <c r="B327" s="42" t="s">
        <v>15</v>
      </c>
      <c r="C327" s="4" t="s">
        <v>1522</v>
      </c>
      <c r="D327" s="86" t="s">
        <v>159</v>
      </c>
      <c r="E327" s="16" t="s">
        <v>126</v>
      </c>
      <c r="F327" s="86" t="str">
        <f>VLOOKUP(E327,[1]产品服务编号编码规则!$K:$O,4,0)</f>
        <v>02</v>
      </c>
      <c r="G327" s="4" t="s">
        <v>146</v>
      </c>
      <c r="H327" s="98">
        <f>VLOOKUP(G327,[1]产品服务编号编码规则!M:O,3,0)</f>
        <v>5</v>
      </c>
      <c r="I327" s="86" t="s">
        <v>175</v>
      </c>
      <c r="J327" s="42" t="str">
        <f t="shared" si="18"/>
        <v>DDM02507</v>
      </c>
      <c r="K327" s="46" t="s">
        <v>1555</v>
      </c>
      <c r="L327" s="92" t="s">
        <v>40</v>
      </c>
      <c r="M327" s="11">
        <v>1</v>
      </c>
      <c r="N327" s="9" t="s">
        <v>1556</v>
      </c>
      <c r="O327" s="16" t="s">
        <v>159</v>
      </c>
      <c r="P327" s="4" t="s">
        <v>633</v>
      </c>
      <c r="Q327" s="9">
        <v>0.06</v>
      </c>
      <c r="R327" s="4" t="s">
        <v>634</v>
      </c>
      <c r="S327" s="4" t="s">
        <v>370</v>
      </c>
      <c r="T327" s="5">
        <f>VLOOKUP(S327,[1]税率!A:B,2,0)</f>
        <v>0</v>
      </c>
      <c r="U327" s="4" t="str">
        <f>VLOOKUP(S327,[1]税率!A:C,3,0)</f>
        <v>FW</v>
      </c>
      <c r="V327" s="16" t="s">
        <v>681</v>
      </c>
      <c r="W327" s="4" t="s">
        <v>682</v>
      </c>
      <c r="X327" s="4" t="s">
        <v>54</v>
      </c>
      <c r="Y327" s="4" t="s">
        <v>54</v>
      </c>
      <c r="Z327" s="4" t="s">
        <v>58</v>
      </c>
      <c r="AA327" s="4" t="s">
        <v>54</v>
      </c>
      <c r="AB327" s="9"/>
      <c r="AC327" s="4" t="s">
        <v>683</v>
      </c>
      <c r="AF327" s="86" t="s">
        <v>73</v>
      </c>
      <c r="AI327" s="5"/>
      <c r="AJ327" s="4" t="s">
        <v>323</v>
      </c>
      <c r="AK327" s="4" t="s">
        <v>323</v>
      </c>
      <c r="AL327" s="4" t="s">
        <v>407</v>
      </c>
      <c r="AM327" s="4" t="s">
        <v>323</v>
      </c>
      <c r="AN327" s="4" t="s">
        <v>323</v>
      </c>
      <c r="AP327" s="9" t="s">
        <v>42</v>
      </c>
      <c r="AQ327" s="4" t="s">
        <v>324</v>
      </c>
      <c r="AU327" s="43">
        <f>VLOOKUP(J327,[1]zmm081!$A$1:$D$1801,3,FALSE)</f>
        <v>5101050000</v>
      </c>
      <c r="AV327" s="43" t="str">
        <f>VLOOKUP(J327,[1]zmm081!$A$1:$D$1801,4,FALSE)</f>
        <v>费用-吊装费</v>
      </c>
      <c r="AZ327" s="101">
        <f t="shared" si="19"/>
        <v>0</v>
      </c>
    </row>
    <row r="328" spans="1:52" ht="13.05" customHeight="1" x14ac:dyDescent="0.3">
      <c r="A328" s="16" t="s">
        <v>13</v>
      </c>
      <c r="B328" s="42" t="s">
        <v>15</v>
      </c>
      <c r="C328" s="4" t="s">
        <v>1522</v>
      </c>
      <c r="D328" s="86" t="s">
        <v>159</v>
      </c>
      <c r="E328" s="16" t="s">
        <v>126</v>
      </c>
      <c r="F328" s="86" t="str">
        <f>VLOOKUP(E328,[1]产品服务编号编码规则!$K:$O,4,0)</f>
        <v>02</v>
      </c>
      <c r="G328" s="4" t="s">
        <v>146</v>
      </c>
      <c r="H328" s="98">
        <f>VLOOKUP(G328,[1]产品服务编号编码规则!M:O,3,0)</f>
        <v>5</v>
      </c>
      <c r="I328" s="86" t="s">
        <v>181</v>
      </c>
      <c r="J328" s="42" t="str">
        <f t="shared" si="18"/>
        <v>DDM02508</v>
      </c>
      <c r="K328" s="46" t="s">
        <v>1558</v>
      </c>
      <c r="L328" s="92" t="s">
        <v>40</v>
      </c>
      <c r="M328" s="11">
        <v>1</v>
      </c>
      <c r="N328" s="9" t="s">
        <v>1559</v>
      </c>
      <c r="O328" s="16" t="s">
        <v>159</v>
      </c>
      <c r="P328" s="4" t="s">
        <v>633</v>
      </c>
      <c r="Q328" s="9">
        <v>0.06</v>
      </c>
      <c r="R328" s="4" t="s">
        <v>634</v>
      </c>
      <c r="S328" s="4" t="s">
        <v>370</v>
      </c>
      <c r="T328" s="5">
        <f>VLOOKUP(S328,[1]税率!A:B,2,0)</f>
        <v>0</v>
      </c>
      <c r="U328" s="4" t="str">
        <f>VLOOKUP(S328,[1]税率!A:C,3,0)</f>
        <v>FW</v>
      </c>
      <c r="V328" s="16" t="s">
        <v>681</v>
      </c>
      <c r="W328" s="4" t="s">
        <v>682</v>
      </c>
      <c r="X328" s="4" t="s">
        <v>54</v>
      </c>
      <c r="Y328" s="4" t="s">
        <v>54</v>
      </c>
      <c r="Z328" s="4" t="s">
        <v>58</v>
      </c>
      <c r="AA328" s="4" t="s">
        <v>54</v>
      </c>
      <c r="AB328" s="9"/>
      <c r="AC328" s="9" t="s">
        <v>683</v>
      </c>
      <c r="AF328" s="86" t="s">
        <v>73</v>
      </c>
      <c r="AI328" s="5"/>
      <c r="AJ328" s="4" t="s">
        <v>323</v>
      </c>
      <c r="AK328" s="4" t="s">
        <v>323</v>
      </c>
      <c r="AL328" s="4" t="s">
        <v>407</v>
      </c>
      <c r="AM328" s="4" t="s">
        <v>323</v>
      </c>
      <c r="AN328" s="4" t="s">
        <v>323</v>
      </c>
      <c r="AP328" s="9" t="s">
        <v>42</v>
      </c>
      <c r="AQ328" s="4" t="s">
        <v>324</v>
      </c>
      <c r="AU328" s="43">
        <f>VLOOKUP(J328,[1]zmm081!$A$1:$D$1801,3,FALSE)</f>
        <v>5101050000</v>
      </c>
      <c r="AV328" s="43" t="str">
        <f>VLOOKUP(J328,[1]zmm081!$A$1:$D$1801,4,FALSE)</f>
        <v>费用-吊装费</v>
      </c>
      <c r="AZ328" s="101">
        <f t="shared" si="19"/>
        <v>0</v>
      </c>
    </row>
    <row r="329" spans="1:52" ht="13.05" customHeight="1" x14ac:dyDescent="0.3">
      <c r="A329" s="16" t="s">
        <v>13</v>
      </c>
      <c r="B329" s="42" t="s">
        <v>15</v>
      </c>
      <c r="C329" s="4" t="s">
        <v>1522</v>
      </c>
      <c r="D329" s="86" t="s">
        <v>159</v>
      </c>
      <c r="E329" s="16" t="s">
        <v>126</v>
      </c>
      <c r="F329" s="86" t="str">
        <f>VLOOKUP(E329,[1]产品服务编号编码规则!$K:$O,4,0)</f>
        <v>02</v>
      </c>
      <c r="G329" s="4" t="s">
        <v>146</v>
      </c>
      <c r="H329" s="98">
        <f>VLOOKUP(G329,[1]产品服务编号编码规则!M:O,3,0)</f>
        <v>5</v>
      </c>
      <c r="I329" s="86" t="s">
        <v>187</v>
      </c>
      <c r="J329" s="42" t="str">
        <f t="shared" si="18"/>
        <v>DDM02509</v>
      </c>
      <c r="K329" s="46" t="s">
        <v>1561</v>
      </c>
      <c r="L329" s="92" t="s">
        <v>40</v>
      </c>
      <c r="M329" s="11">
        <v>1</v>
      </c>
      <c r="N329" s="9" t="s">
        <v>1559</v>
      </c>
      <c r="O329" s="16" t="s">
        <v>159</v>
      </c>
      <c r="P329" s="4" t="s">
        <v>633</v>
      </c>
      <c r="Q329" s="9">
        <v>0.06</v>
      </c>
      <c r="R329" s="4" t="s">
        <v>634</v>
      </c>
      <c r="S329" s="4" t="s">
        <v>370</v>
      </c>
      <c r="T329" s="5">
        <f>VLOOKUP(S329,[1]税率!A:B,2,0)</f>
        <v>0</v>
      </c>
      <c r="U329" s="4" t="str">
        <f>VLOOKUP(S329,[1]税率!A:C,3,0)</f>
        <v>FW</v>
      </c>
      <c r="V329" s="16" t="s">
        <v>681</v>
      </c>
      <c r="W329" s="4" t="s">
        <v>682</v>
      </c>
      <c r="X329" s="4" t="s">
        <v>54</v>
      </c>
      <c r="Y329" s="4" t="s">
        <v>54</v>
      </c>
      <c r="Z329" s="4" t="s">
        <v>58</v>
      </c>
      <c r="AA329" s="4" t="s">
        <v>54</v>
      </c>
      <c r="AB329" s="9"/>
      <c r="AC329" s="9" t="s">
        <v>683</v>
      </c>
      <c r="AF329" s="86" t="s">
        <v>73</v>
      </c>
      <c r="AI329" s="5"/>
      <c r="AJ329" s="4" t="s">
        <v>323</v>
      </c>
      <c r="AK329" s="4" t="s">
        <v>323</v>
      </c>
      <c r="AL329" s="4" t="s">
        <v>407</v>
      </c>
      <c r="AM329" s="4" t="s">
        <v>323</v>
      </c>
      <c r="AN329" s="4" t="s">
        <v>323</v>
      </c>
      <c r="AP329" s="9" t="s">
        <v>42</v>
      </c>
      <c r="AQ329" s="4" t="s">
        <v>324</v>
      </c>
      <c r="AU329" s="43">
        <f>VLOOKUP(J329,[1]zmm081!$A$1:$D$1801,3,FALSE)</f>
        <v>5101050000</v>
      </c>
      <c r="AV329" s="43" t="str">
        <f>VLOOKUP(J329,[1]zmm081!$A$1:$D$1801,4,FALSE)</f>
        <v>费用-吊装费</v>
      </c>
      <c r="AZ329" s="101">
        <f t="shared" si="19"/>
        <v>0</v>
      </c>
    </row>
    <row r="330" spans="1:52" ht="13.05" customHeight="1" x14ac:dyDescent="0.3">
      <c r="A330" s="16" t="s">
        <v>13</v>
      </c>
      <c r="B330" s="42" t="s">
        <v>15</v>
      </c>
      <c r="C330" s="4" t="s">
        <v>1522</v>
      </c>
      <c r="D330" s="86" t="s">
        <v>159</v>
      </c>
      <c r="E330" s="16" t="s">
        <v>126</v>
      </c>
      <c r="F330" s="86" t="str">
        <f>VLOOKUP(E330,[1]产品服务编号编码规则!$K:$O,4,0)</f>
        <v>02</v>
      </c>
      <c r="G330" s="4" t="s">
        <v>146</v>
      </c>
      <c r="H330" s="98">
        <f>VLOOKUP(G330,[1]产品服务编号编码规则!M:O,3,0)</f>
        <v>5</v>
      </c>
      <c r="I330" s="86" t="s">
        <v>361</v>
      </c>
      <c r="J330" s="42" t="str">
        <f t="shared" si="18"/>
        <v>DDM02510</v>
      </c>
      <c r="K330" s="46" t="s">
        <v>1563</v>
      </c>
      <c r="L330" s="92" t="s">
        <v>40</v>
      </c>
      <c r="M330" s="11">
        <v>1</v>
      </c>
      <c r="N330" s="9" t="s">
        <v>1559</v>
      </c>
      <c r="O330" s="16" t="s">
        <v>159</v>
      </c>
      <c r="P330" s="4" t="s">
        <v>633</v>
      </c>
      <c r="Q330" s="9">
        <v>0.06</v>
      </c>
      <c r="R330" s="4" t="s">
        <v>634</v>
      </c>
      <c r="S330" s="4" t="s">
        <v>370</v>
      </c>
      <c r="T330" s="5">
        <f>VLOOKUP(S330,[1]税率!A:B,2,0)</f>
        <v>0</v>
      </c>
      <c r="U330" s="4" t="str">
        <f>VLOOKUP(S330,[1]税率!A:C,3,0)</f>
        <v>FW</v>
      </c>
      <c r="V330" s="16" t="s">
        <v>681</v>
      </c>
      <c r="W330" s="4" t="s">
        <v>682</v>
      </c>
      <c r="X330" s="4" t="s">
        <v>54</v>
      </c>
      <c r="Y330" s="4" t="s">
        <v>54</v>
      </c>
      <c r="Z330" s="4" t="s">
        <v>58</v>
      </c>
      <c r="AA330" s="4" t="s">
        <v>54</v>
      </c>
      <c r="AB330" s="9"/>
      <c r="AC330" s="9" t="s">
        <v>683</v>
      </c>
      <c r="AF330" s="86" t="s">
        <v>73</v>
      </c>
      <c r="AI330" s="5"/>
      <c r="AJ330" s="4" t="s">
        <v>323</v>
      </c>
      <c r="AK330" s="4" t="s">
        <v>323</v>
      </c>
      <c r="AL330" s="4" t="s">
        <v>407</v>
      </c>
      <c r="AM330" s="4" t="s">
        <v>323</v>
      </c>
      <c r="AN330" s="4" t="s">
        <v>323</v>
      </c>
      <c r="AP330" s="9" t="s">
        <v>42</v>
      </c>
      <c r="AQ330" s="4" t="s">
        <v>324</v>
      </c>
      <c r="AU330" s="43">
        <f>VLOOKUP(J330,[1]zmm081!$A$1:$D$1801,3,FALSE)</f>
        <v>5101050000</v>
      </c>
      <c r="AV330" s="43" t="str">
        <f>VLOOKUP(J330,[1]zmm081!$A$1:$D$1801,4,FALSE)</f>
        <v>费用-吊装费</v>
      </c>
      <c r="AZ330" s="101">
        <f t="shared" si="19"/>
        <v>0</v>
      </c>
    </row>
    <row r="331" spans="1:52" ht="13.05" customHeight="1" x14ac:dyDescent="0.3">
      <c r="A331" s="16" t="s">
        <v>13</v>
      </c>
      <c r="B331" s="42" t="s">
        <v>15</v>
      </c>
      <c r="C331" s="4" t="s">
        <v>1522</v>
      </c>
      <c r="D331" s="86" t="s">
        <v>159</v>
      </c>
      <c r="E331" s="16" t="s">
        <v>126</v>
      </c>
      <c r="F331" s="86" t="str">
        <f>VLOOKUP(E331,[1]产品服务编号编码规则!$K:$O,4,0)</f>
        <v>02</v>
      </c>
      <c r="G331" s="4" t="s">
        <v>146</v>
      </c>
      <c r="H331" s="98">
        <f>VLOOKUP(G331,[1]产品服务编号编码规则!M:O,3,0)</f>
        <v>5</v>
      </c>
      <c r="I331" s="86" t="s">
        <v>197</v>
      </c>
      <c r="J331" s="42" t="str">
        <f t="shared" si="18"/>
        <v>DDM02511</v>
      </c>
      <c r="K331" s="46" t="s">
        <v>1565</v>
      </c>
      <c r="L331" s="92" t="s">
        <v>40</v>
      </c>
      <c r="M331" s="11">
        <v>1</v>
      </c>
      <c r="N331" s="9" t="s">
        <v>1559</v>
      </c>
      <c r="O331" s="16" t="s">
        <v>159</v>
      </c>
      <c r="P331" s="4" t="s">
        <v>633</v>
      </c>
      <c r="Q331" s="9">
        <v>0.06</v>
      </c>
      <c r="R331" s="4" t="s">
        <v>634</v>
      </c>
      <c r="S331" s="4" t="s">
        <v>370</v>
      </c>
      <c r="T331" s="5">
        <f>VLOOKUP(S331,[1]税率!A:B,2,0)</f>
        <v>0</v>
      </c>
      <c r="U331" s="4" t="str">
        <f>VLOOKUP(S331,[1]税率!A:C,3,0)</f>
        <v>FW</v>
      </c>
      <c r="V331" s="16" t="s">
        <v>681</v>
      </c>
      <c r="W331" s="4" t="s">
        <v>682</v>
      </c>
      <c r="X331" s="4" t="s">
        <v>54</v>
      </c>
      <c r="Y331" s="4" t="s">
        <v>54</v>
      </c>
      <c r="Z331" s="4" t="s">
        <v>58</v>
      </c>
      <c r="AA331" s="4" t="s">
        <v>54</v>
      </c>
      <c r="AB331" s="9"/>
      <c r="AC331" s="9" t="s">
        <v>683</v>
      </c>
      <c r="AF331" s="86" t="s">
        <v>73</v>
      </c>
      <c r="AI331" s="5"/>
      <c r="AJ331" s="4" t="s">
        <v>323</v>
      </c>
      <c r="AK331" s="4" t="s">
        <v>323</v>
      </c>
      <c r="AL331" s="4" t="s">
        <v>407</v>
      </c>
      <c r="AM331" s="4" t="s">
        <v>323</v>
      </c>
      <c r="AN331" s="4" t="s">
        <v>323</v>
      </c>
      <c r="AP331" s="9" t="s">
        <v>42</v>
      </c>
      <c r="AQ331" s="4" t="s">
        <v>324</v>
      </c>
      <c r="AU331" s="43">
        <f>VLOOKUP(J331,[1]zmm081!$A$1:$D$1801,3,FALSE)</f>
        <v>5101050000</v>
      </c>
      <c r="AV331" s="43" t="str">
        <f>VLOOKUP(J331,[1]zmm081!$A$1:$D$1801,4,FALSE)</f>
        <v>费用-吊装费</v>
      </c>
      <c r="AZ331" s="101">
        <f t="shared" si="19"/>
        <v>0</v>
      </c>
    </row>
    <row r="332" spans="1:52" ht="13.05" customHeight="1" x14ac:dyDescent="0.3">
      <c r="A332" s="16" t="s">
        <v>13</v>
      </c>
      <c r="B332" s="42" t="s">
        <v>15</v>
      </c>
      <c r="C332" s="4" t="s">
        <v>1522</v>
      </c>
      <c r="D332" s="86" t="s">
        <v>159</v>
      </c>
      <c r="E332" s="16" t="s">
        <v>126</v>
      </c>
      <c r="F332" s="86" t="str">
        <f>VLOOKUP(E332,[1]产品服务编号编码规则!$K:$O,4,0)</f>
        <v>02</v>
      </c>
      <c r="G332" s="4" t="s">
        <v>146</v>
      </c>
      <c r="H332" s="98">
        <f>VLOOKUP(G332,[1]产品服务编号编码规则!M:O,3,0)</f>
        <v>5</v>
      </c>
      <c r="I332" s="86" t="s">
        <v>203</v>
      </c>
      <c r="J332" s="42" t="str">
        <f t="shared" si="18"/>
        <v>DDM02512</v>
      </c>
      <c r="K332" s="46" t="s">
        <v>1567</v>
      </c>
      <c r="L332" s="92" t="s">
        <v>40</v>
      </c>
      <c r="M332" s="11">
        <v>1</v>
      </c>
      <c r="N332" s="9" t="s">
        <v>1559</v>
      </c>
      <c r="O332" s="16" t="s">
        <v>159</v>
      </c>
      <c r="P332" s="4" t="s">
        <v>633</v>
      </c>
      <c r="Q332" s="9">
        <v>0.06</v>
      </c>
      <c r="R332" s="4" t="s">
        <v>634</v>
      </c>
      <c r="S332" s="4" t="s">
        <v>370</v>
      </c>
      <c r="T332" s="5">
        <f>VLOOKUP(S332,[1]税率!A:B,2,0)</f>
        <v>0</v>
      </c>
      <c r="U332" s="4" t="str">
        <f>VLOOKUP(S332,[1]税率!A:C,3,0)</f>
        <v>FW</v>
      </c>
      <c r="V332" s="16" t="s">
        <v>681</v>
      </c>
      <c r="W332" s="4" t="s">
        <v>682</v>
      </c>
      <c r="X332" s="4" t="s">
        <v>54</v>
      </c>
      <c r="Y332" s="4" t="s">
        <v>54</v>
      </c>
      <c r="Z332" s="4" t="s">
        <v>58</v>
      </c>
      <c r="AA332" s="4" t="s">
        <v>54</v>
      </c>
      <c r="AB332" s="9"/>
      <c r="AC332" s="9" t="s">
        <v>683</v>
      </c>
      <c r="AF332" s="86" t="s">
        <v>73</v>
      </c>
      <c r="AI332" s="5"/>
      <c r="AJ332" s="4" t="s">
        <v>323</v>
      </c>
      <c r="AK332" s="4" t="s">
        <v>323</v>
      </c>
      <c r="AL332" s="4" t="s">
        <v>407</v>
      </c>
      <c r="AM332" s="4" t="s">
        <v>323</v>
      </c>
      <c r="AN332" s="4" t="s">
        <v>323</v>
      </c>
      <c r="AP332" s="9" t="s">
        <v>42</v>
      </c>
      <c r="AQ332" s="4" t="s">
        <v>324</v>
      </c>
      <c r="AU332" s="43">
        <f>VLOOKUP(J332,[1]zmm081!$A$1:$D$1801,3,FALSE)</f>
        <v>5101050000</v>
      </c>
      <c r="AV332" s="43" t="str">
        <f>VLOOKUP(J332,[1]zmm081!$A$1:$D$1801,4,FALSE)</f>
        <v>费用-吊装费</v>
      </c>
      <c r="AZ332" s="101">
        <f t="shared" si="19"/>
        <v>0</v>
      </c>
    </row>
    <row r="333" spans="1:52" ht="13.05" customHeight="1" x14ac:dyDescent="0.3">
      <c r="A333" s="16" t="s">
        <v>13</v>
      </c>
      <c r="B333" s="42" t="s">
        <v>15</v>
      </c>
      <c r="C333" s="4" t="s">
        <v>1522</v>
      </c>
      <c r="D333" s="86" t="s">
        <v>159</v>
      </c>
      <c r="E333" s="16" t="s">
        <v>126</v>
      </c>
      <c r="F333" s="86" t="str">
        <f>VLOOKUP(E333,[1]产品服务编号编码规则!$K:$O,4,0)</f>
        <v>02</v>
      </c>
      <c r="G333" s="4" t="s">
        <v>146</v>
      </c>
      <c r="H333" s="98">
        <f>VLOOKUP(G333,[1]产品服务编号编码规则!M:O,3,0)</f>
        <v>5</v>
      </c>
      <c r="I333" s="86" t="s">
        <v>211</v>
      </c>
      <c r="J333" s="42" t="str">
        <f t="shared" si="18"/>
        <v>DDM02513</v>
      </c>
      <c r="K333" s="46" t="s">
        <v>1569</v>
      </c>
      <c r="L333" s="92" t="s">
        <v>40</v>
      </c>
      <c r="M333" s="11">
        <v>1</v>
      </c>
      <c r="N333" s="9" t="s">
        <v>1570</v>
      </c>
      <c r="O333" s="16" t="s">
        <v>159</v>
      </c>
      <c r="P333" s="4" t="s">
        <v>633</v>
      </c>
      <c r="Q333" s="9">
        <v>0.06</v>
      </c>
      <c r="R333" s="4" t="s">
        <v>634</v>
      </c>
      <c r="S333" s="4" t="s">
        <v>370</v>
      </c>
      <c r="T333" s="5">
        <f>VLOOKUP(S333,[1]税率!A:B,2,0)</f>
        <v>0</v>
      </c>
      <c r="U333" s="4" t="str">
        <f>VLOOKUP(S333,[1]税率!A:C,3,0)</f>
        <v>FW</v>
      </c>
      <c r="V333" s="16" t="s">
        <v>681</v>
      </c>
      <c r="W333" s="4" t="s">
        <v>682</v>
      </c>
      <c r="X333" s="4" t="s">
        <v>54</v>
      </c>
      <c r="Y333" s="4" t="s">
        <v>54</v>
      </c>
      <c r="Z333" s="4" t="s">
        <v>58</v>
      </c>
      <c r="AA333" s="4" t="s">
        <v>54</v>
      </c>
      <c r="AB333" s="9"/>
      <c r="AC333" s="9" t="s">
        <v>683</v>
      </c>
      <c r="AF333" s="86" t="s">
        <v>73</v>
      </c>
      <c r="AI333" s="5"/>
      <c r="AJ333" s="4" t="s">
        <v>323</v>
      </c>
      <c r="AK333" s="4" t="s">
        <v>323</v>
      </c>
      <c r="AL333" s="4" t="s">
        <v>407</v>
      </c>
      <c r="AM333" s="4" t="s">
        <v>323</v>
      </c>
      <c r="AN333" s="4" t="s">
        <v>323</v>
      </c>
      <c r="AP333" s="9" t="s">
        <v>42</v>
      </c>
      <c r="AQ333" s="4" t="s">
        <v>324</v>
      </c>
      <c r="AU333" s="43">
        <f>VLOOKUP(J333,[1]zmm081!$A$1:$D$1801,3,FALSE)</f>
        <v>5101050000</v>
      </c>
      <c r="AV333" s="43" t="str">
        <f>VLOOKUP(J333,[1]zmm081!$A$1:$D$1801,4,FALSE)</f>
        <v>费用-吊装费</v>
      </c>
      <c r="AZ333" s="101">
        <f t="shared" si="19"/>
        <v>0</v>
      </c>
    </row>
    <row r="334" spans="1:52" ht="13.05" customHeight="1" x14ac:dyDescent="0.3">
      <c r="A334" s="16" t="s">
        <v>13</v>
      </c>
      <c r="B334" s="42" t="s">
        <v>15</v>
      </c>
      <c r="C334" s="4" t="s">
        <v>1522</v>
      </c>
      <c r="D334" s="86" t="s">
        <v>159</v>
      </c>
      <c r="E334" s="16" t="s">
        <v>126</v>
      </c>
      <c r="F334" s="86" t="str">
        <f>VLOOKUP(E334,[1]产品服务编号编码规则!$K:$O,4,0)</f>
        <v>02</v>
      </c>
      <c r="G334" s="4" t="s">
        <v>146</v>
      </c>
      <c r="H334" s="98">
        <f>VLOOKUP(G334,[1]产品服务编号编码规则!M:O,3,0)</f>
        <v>5</v>
      </c>
      <c r="I334" s="86" t="s">
        <v>221</v>
      </c>
      <c r="J334" s="42" t="str">
        <f t="shared" si="18"/>
        <v>DDM02514</v>
      </c>
      <c r="K334" s="46" t="s">
        <v>1572</v>
      </c>
      <c r="L334" s="92" t="s">
        <v>40</v>
      </c>
      <c r="M334" s="11">
        <v>1</v>
      </c>
      <c r="N334" s="9" t="s">
        <v>1573</v>
      </c>
      <c r="O334" s="16" t="s">
        <v>159</v>
      </c>
      <c r="P334" s="4" t="s">
        <v>633</v>
      </c>
      <c r="Q334" s="9">
        <v>0.06</v>
      </c>
      <c r="R334" s="4" t="s">
        <v>634</v>
      </c>
      <c r="S334" s="4" t="s">
        <v>370</v>
      </c>
      <c r="T334" s="5">
        <f>VLOOKUP(S334,[1]税率!A:B,2,0)</f>
        <v>0</v>
      </c>
      <c r="U334" s="4" t="str">
        <f>VLOOKUP(S334,[1]税率!A:C,3,0)</f>
        <v>FW</v>
      </c>
      <c r="V334" s="16" t="s">
        <v>681</v>
      </c>
      <c r="W334" s="4" t="s">
        <v>682</v>
      </c>
      <c r="X334" s="4" t="s">
        <v>54</v>
      </c>
      <c r="Y334" s="4" t="s">
        <v>54</v>
      </c>
      <c r="Z334" s="4" t="s">
        <v>58</v>
      </c>
      <c r="AA334" s="4" t="s">
        <v>54</v>
      </c>
      <c r="AB334" s="9"/>
      <c r="AC334" s="9" t="s">
        <v>683</v>
      </c>
      <c r="AF334" s="86" t="s">
        <v>73</v>
      </c>
      <c r="AI334" s="5"/>
      <c r="AJ334" s="4" t="s">
        <v>323</v>
      </c>
      <c r="AK334" s="4" t="s">
        <v>323</v>
      </c>
      <c r="AL334" s="4" t="s">
        <v>407</v>
      </c>
      <c r="AM334" s="4" t="s">
        <v>323</v>
      </c>
      <c r="AN334" s="4" t="s">
        <v>323</v>
      </c>
      <c r="AP334" s="9" t="s">
        <v>42</v>
      </c>
      <c r="AQ334" s="4" t="s">
        <v>324</v>
      </c>
      <c r="AU334" s="43">
        <f>VLOOKUP(J334,[1]zmm081!$A$1:$D$1801,3,FALSE)</f>
        <v>5101050000</v>
      </c>
      <c r="AV334" s="43" t="str">
        <f>VLOOKUP(J334,[1]zmm081!$A$1:$D$1801,4,FALSE)</f>
        <v>费用-吊装费</v>
      </c>
      <c r="AZ334" s="101">
        <f t="shared" si="19"/>
        <v>0</v>
      </c>
    </row>
    <row r="335" spans="1:52" ht="13.05" customHeight="1" x14ac:dyDescent="0.3">
      <c r="A335" s="16" t="s">
        <v>13</v>
      </c>
      <c r="B335" s="42" t="s">
        <v>15</v>
      </c>
      <c r="C335" s="4" t="s">
        <v>1522</v>
      </c>
      <c r="D335" s="86" t="s">
        <v>159</v>
      </c>
      <c r="E335" s="16" t="s">
        <v>126</v>
      </c>
      <c r="F335" s="86" t="str">
        <f>VLOOKUP(E335,[1]产品服务编号编码规则!$K:$O,4,0)</f>
        <v>02</v>
      </c>
      <c r="G335" s="4" t="s">
        <v>146</v>
      </c>
      <c r="H335" s="98">
        <f>VLOOKUP(G335,[1]产品服务编号编码规则!M:O,3,0)</f>
        <v>5</v>
      </c>
      <c r="I335" s="86" t="s">
        <v>383</v>
      </c>
      <c r="J335" s="42" t="str">
        <f t="shared" si="18"/>
        <v>DDM02515</v>
      </c>
      <c r="K335" s="46" t="s">
        <v>1575</v>
      </c>
      <c r="L335" s="92" t="s">
        <v>40</v>
      </c>
      <c r="M335" s="11">
        <v>1</v>
      </c>
      <c r="N335" s="9" t="s">
        <v>1576</v>
      </c>
      <c r="O335" s="16" t="s">
        <v>159</v>
      </c>
      <c r="P335" s="4" t="s">
        <v>633</v>
      </c>
      <c r="Q335" s="9">
        <v>0.06</v>
      </c>
      <c r="R335" s="4" t="s">
        <v>634</v>
      </c>
      <c r="S335" s="4" t="s">
        <v>370</v>
      </c>
      <c r="T335" s="5">
        <f>VLOOKUP(S335,[1]税率!A:B,2,0)</f>
        <v>0</v>
      </c>
      <c r="U335" s="4" t="str">
        <f>VLOOKUP(S335,[1]税率!A:C,3,0)</f>
        <v>FW</v>
      </c>
      <c r="V335" s="16" t="s">
        <v>681</v>
      </c>
      <c r="W335" s="4" t="s">
        <v>682</v>
      </c>
      <c r="X335" s="4" t="s">
        <v>54</v>
      </c>
      <c r="Y335" s="4" t="s">
        <v>54</v>
      </c>
      <c r="Z335" s="4" t="s">
        <v>54</v>
      </c>
      <c r="AA335" s="4" t="s">
        <v>54</v>
      </c>
      <c r="AB335" s="9"/>
      <c r="AC335" s="9"/>
      <c r="AF335" s="86"/>
      <c r="AI335" s="5"/>
      <c r="AJ335" s="4" t="s">
        <v>323</v>
      </c>
      <c r="AK335" s="4" t="s">
        <v>323</v>
      </c>
      <c r="AL335" s="4" t="s">
        <v>407</v>
      </c>
      <c r="AM335" s="4" t="s">
        <v>323</v>
      </c>
      <c r="AN335" s="4" t="s">
        <v>323</v>
      </c>
      <c r="AP335" s="9" t="s">
        <v>42</v>
      </c>
      <c r="AQ335" s="4" t="s">
        <v>324</v>
      </c>
      <c r="AU335" s="43">
        <f>VLOOKUP(J335,[1]zmm081!$A$1:$D$1801,3,FALSE)</f>
        <v>5101050000</v>
      </c>
      <c r="AV335" s="43" t="str">
        <f>VLOOKUP(J335,[1]zmm081!$A$1:$D$1801,4,FALSE)</f>
        <v>费用-吊装费</v>
      </c>
      <c r="AZ335" s="101">
        <f t="shared" si="19"/>
        <v>0</v>
      </c>
    </row>
    <row r="336" spans="1:52" ht="13.05" customHeight="1" x14ac:dyDescent="0.3">
      <c r="A336" s="16" t="s">
        <v>13</v>
      </c>
      <c r="B336" s="42" t="s">
        <v>15</v>
      </c>
      <c r="C336" s="4" t="s">
        <v>1522</v>
      </c>
      <c r="D336" s="86" t="s">
        <v>159</v>
      </c>
      <c r="E336" s="16" t="s">
        <v>126</v>
      </c>
      <c r="F336" s="86" t="str">
        <f>VLOOKUP(E336,[1]产品服务编号编码规则!$K:$O,4,0)</f>
        <v>02</v>
      </c>
      <c r="G336" s="4" t="s">
        <v>146</v>
      </c>
      <c r="H336" s="98">
        <f>VLOOKUP(G336,[1]产品服务编号编码规则!M:O,3,0)</f>
        <v>5</v>
      </c>
      <c r="I336" s="86" t="s">
        <v>389</v>
      </c>
      <c r="J336" s="42" t="str">
        <f t="shared" si="18"/>
        <v>DDM02516</v>
      </c>
      <c r="K336" s="46" t="s">
        <v>1578</v>
      </c>
      <c r="L336" s="11" t="s">
        <v>40</v>
      </c>
      <c r="M336" s="11">
        <v>1</v>
      </c>
      <c r="N336" s="9" t="s">
        <v>1579</v>
      </c>
      <c r="O336" s="16" t="s">
        <v>159</v>
      </c>
      <c r="P336" s="4" t="s">
        <v>633</v>
      </c>
      <c r="Q336" s="9">
        <v>0.06</v>
      </c>
      <c r="R336" s="4" t="s">
        <v>634</v>
      </c>
      <c r="S336" s="4" t="s">
        <v>370</v>
      </c>
      <c r="T336" s="5">
        <f>VLOOKUP(S336,[1]税率!A:B,2,0)</f>
        <v>0</v>
      </c>
      <c r="U336" s="4" t="str">
        <f>VLOOKUP(S336,[1]税率!A:C,3,0)</f>
        <v>FW</v>
      </c>
      <c r="V336" s="99">
        <v>5101050000</v>
      </c>
      <c r="W336" s="100" t="s">
        <v>682</v>
      </c>
      <c r="X336" s="4" t="s">
        <v>54</v>
      </c>
      <c r="Y336" s="4" t="s">
        <v>54</v>
      </c>
      <c r="Z336" s="4" t="s">
        <v>54</v>
      </c>
      <c r="AA336" s="4" t="s">
        <v>54</v>
      </c>
      <c r="AB336" s="9"/>
      <c r="AC336" s="9"/>
      <c r="AF336" s="86"/>
      <c r="AI336" s="5"/>
      <c r="AJ336" s="4" t="s">
        <v>323</v>
      </c>
      <c r="AK336" s="4" t="s">
        <v>323</v>
      </c>
      <c r="AL336" s="4" t="s">
        <v>407</v>
      </c>
      <c r="AM336" s="4" t="s">
        <v>323</v>
      </c>
      <c r="AN336" s="4" t="s">
        <v>323</v>
      </c>
      <c r="AP336" s="9" t="s">
        <v>42</v>
      </c>
      <c r="AQ336" s="4" t="s">
        <v>324</v>
      </c>
      <c r="AT336" s="100" t="s">
        <v>723</v>
      </c>
      <c r="AU336" s="43">
        <f>VLOOKUP(J336,[1]zmm081!$A$1:$D$1801,3,FALSE)</f>
        <v>5101050000</v>
      </c>
      <c r="AV336" s="43" t="str">
        <f>VLOOKUP(J336,[1]zmm081!$A$1:$D$1801,4,FALSE)</f>
        <v>费用-吊装费</v>
      </c>
      <c r="AZ336" s="101">
        <f t="shared" si="19"/>
        <v>0</v>
      </c>
    </row>
    <row r="337" spans="1:52" ht="13.05" customHeight="1" x14ac:dyDescent="0.3">
      <c r="A337" s="16" t="s">
        <v>13</v>
      </c>
      <c r="B337" s="42" t="s">
        <v>15</v>
      </c>
      <c r="C337" s="4" t="s">
        <v>1522</v>
      </c>
      <c r="D337" s="86" t="s">
        <v>159</v>
      </c>
      <c r="E337" s="16" t="s">
        <v>126</v>
      </c>
      <c r="F337" s="86" t="str">
        <f>VLOOKUP(E337,[1]产品服务编号编码规则!$K:$O,4,0)</f>
        <v>02</v>
      </c>
      <c r="G337" s="4" t="s">
        <v>149</v>
      </c>
      <c r="H337" s="98">
        <f>VLOOKUP(G337,[1]产品服务编号编码规则!M:O,3,0)</f>
        <v>6</v>
      </c>
      <c r="I337" s="86" t="s">
        <v>32</v>
      </c>
      <c r="J337" s="42" t="str">
        <f t="shared" si="18"/>
        <v>DDM02601</v>
      </c>
      <c r="K337" s="46" t="s">
        <v>1581</v>
      </c>
      <c r="L337" s="92" t="s">
        <v>40</v>
      </c>
      <c r="M337" s="11">
        <v>1</v>
      </c>
      <c r="N337" s="9" t="s">
        <v>1582</v>
      </c>
      <c r="O337" s="16" t="s">
        <v>159</v>
      </c>
      <c r="P337" s="4" t="s">
        <v>633</v>
      </c>
      <c r="Q337" s="9">
        <v>0.06</v>
      </c>
      <c r="R337" s="4" t="s">
        <v>634</v>
      </c>
      <c r="S337" s="4" t="s">
        <v>370</v>
      </c>
      <c r="T337" s="5">
        <f>VLOOKUP(S337,[1]税率!A:B,2,0)</f>
        <v>0</v>
      </c>
      <c r="U337" s="4" t="str">
        <f>VLOOKUP(S337,[1]税率!A:C,3,0)</f>
        <v>FW</v>
      </c>
      <c r="V337" s="112" t="s">
        <v>424</v>
      </c>
      <c r="W337" s="4" t="s">
        <v>425</v>
      </c>
      <c r="X337" s="4" t="s">
        <v>54</v>
      </c>
      <c r="Y337" s="4" t="s">
        <v>54</v>
      </c>
      <c r="Z337" s="4" t="s">
        <v>54</v>
      </c>
      <c r="AA337" s="4" t="s">
        <v>54</v>
      </c>
      <c r="AI337" s="5"/>
      <c r="AJ337" s="4" t="s">
        <v>323</v>
      </c>
      <c r="AK337" s="4" t="s">
        <v>323</v>
      </c>
      <c r="AL337" s="4" t="s">
        <v>407</v>
      </c>
      <c r="AM337" s="4" t="s">
        <v>323</v>
      </c>
      <c r="AN337" s="4" t="s">
        <v>323</v>
      </c>
      <c r="AP337" s="9" t="s">
        <v>42</v>
      </c>
      <c r="AQ337" s="4" t="s">
        <v>324</v>
      </c>
      <c r="AU337" s="43">
        <f>VLOOKUP(J337,[1]zmm081!$A$1:$D$1801,3,FALSE)</f>
        <v>5101011000</v>
      </c>
      <c r="AV337" s="43" t="str">
        <f>VLOOKUP(J337,[1]zmm081!$A$1:$D$1801,4,FALSE)</f>
        <v>费用-办公费</v>
      </c>
      <c r="AZ337" s="101">
        <f t="shared" si="19"/>
        <v>0</v>
      </c>
    </row>
    <row r="338" spans="1:52" ht="13.05" customHeight="1" x14ac:dyDescent="0.3">
      <c r="A338" s="16" t="s">
        <v>13</v>
      </c>
      <c r="B338" s="42" t="s">
        <v>15</v>
      </c>
      <c r="C338" s="4" t="s">
        <v>1522</v>
      </c>
      <c r="D338" s="86" t="s">
        <v>159</v>
      </c>
      <c r="E338" s="16" t="s">
        <v>126</v>
      </c>
      <c r="F338" s="86" t="str">
        <f>VLOOKUP(E338,[1]产品服务编号编码规则!$K:$O,4,0)</f>
        <v>02</v>
      </c>
      <c r="G338" s="4" t="s">
        <v>149</v>
      </c>
      <c r="H338" s="98">
        <f>VLOOKUP(G338,[1]产品服务编号编码规则!M:O,3,0)</f>
        <v>6</v>
      </c>
      <c r="I338" s="86" t="s">
        <v>125</v>
      </c>
      <c r="J338" s="42" t="str">
        <f t="shared" si="18"/>
        <v>DDM02602</v>
      </c>
      <c r="K338" s="46" t="s">
        <v>1584</v>
      </c>
      <c r="L338" s="92" t="s">
        <v>40</v>
      </c>
      <c r="M338" s="11">
        <v>1</v>
      </c>
      <c r="N338" s="9" t="s">
        <v>1585</v>
      </c>
      <c r="O338" s="16" t="s">
        <v>159</v>
      </c>
      <c r="P338" s="4" t="s">
        <v>633</v>
      </c>
      <c r="Q338" s="9">
        <v>0.06</v>
      </c>
      <c r="R338" s="4" t="s">
        <v>634</v>
      </c>
      <c r="S338" s="4" t="s">
        <v>756</v>
      </c>
      <c r="T338" s="5">
        <f>VLOOKUP(S338,[1]税率!A:B,2,0)</f>
        <v>1E-3</v>
      </c>
      <c r="U338" s="4" t="str">
        <f>VLOOKUP(S338,[1]税率!A:C,3,0)</f>
        <v>BG</v>
      </c>
      <c r="V338" s="112" t="s">
        <v>758</v>
      </c>
      <c r="W338" s="4" t="s">
        <v>759</v>
      </c>
      <c r="X338" s="4" t="s">
        <v>54</v>
      </c>
      <c r="Y338" s="4" t="s">
        <v>54</v>
      </c>
      <c r="Z338" s="4" t="s">
        <v>54</v>
      </c>
      <c r="AA338" s="4" t="s">
        <v>54</v>
      </c>
      <c r="AI338" s="5"/>
      <c r="AJ338" s="4" t="s">
        <v>323</v>
      </c>
      <c r="AK338" s="4" t="s">
        <v>323</v>
      </c>
      <c r="AL338" s="4" t="s">
        <v>407</v>
      </c>
      <c r="AM338" s="4" t="s">
        <v>323</v>
      </c>
      <c r="AN338" s="4" t="s">
        <v>323</v>
      </c>
      <c r="AP338" s="9" t="s">
        <v>42</v>
      </c>
      <c r="AQ338" s="4" t="s">
        <v>324</v>
      </c>
      <c r="AU338" s="43">
        <f>VLOOKUP(J338,[1]zmm081!$A$1:$D$1801,3,FALSE)</f>
        <v>5101062000</v>
      </c>
      <c r="AV338" s="43" t="str">
        <f>VLOOKUP(J338,[1]zmm081!$A$1:$D$1801,4,FALSE)</f>
        <v>费用-仓储保管费</v>
      </c>
      <c r="AZ338" s="101">
        <f t="shared" si="19"/>
        <v>0</v>
      </c>
    </row>
    <row r="339" spans="1:52" ht="13.05" customHeight="1" x14ac:dyDescent="0.3">
      <c r="A339" s="16" t="s">
        <v>13</v>
      </c>
      <c r="B339" s="42" t="s">
        <v>15</v>
      </c>
      <c r="C339" s="4" t="s">
        <v>1522</v>
      </c>
      <c r="D339" s="86" t="s">
        <v>159</v>
      </c>
      <c r="E339" s="16" t="s">
        <v>153</v>
      </c>
      <c r="F339" s="86" t="str">
        <f>VLOOKUP(E339,[1]产品服务编号编码规则!$K:$O,4,0)</f>
        <v>03</v>
      </c>
      <c r="G339" s="4" t="s">
        <v>158</v>
      </c>
      <c r="H339" s="98">
        <f>VLOOKUP(G339,[1]产品服务编号编码规则!M:O,3,0)</f>
        <v>2</v>
      </c>
      <c r="I339" s="86" t="s">
        <v>32</v>
      </c>
      <c r="J339" s="42" t="str">
        <f t="shared" si="18"/>
        <v>DDM03201</v>
      </c>
      <c r="K339" s="46" t="s">
        <v>1587</v>
      </c>
      <c r="L339" s="92" t="s">
        <v>40</v>
      </c>
      <c r="M339" s="11">
        <v>1</v>
      </c>
      <c r="N339" s="9" t="s">
        <v>1588</v>
      </c>
      <c r="O339" s="16" t="s">
        <v>159</v>
      </c>
      <c r="P339" s="4" t="s">
        <v>763</v>
      </c>
      <c r="Q339" s="9">
        <v>0.13</v>
      </c>
      <c r="R339" s="4" t="s">
        <v>764</v>
      </c>
      <c r="S339" s="4" t="s">
        <v>365</v>
      </c>
      <c r="T339" s="5">
        <f>VLOOKUP(S339,[1]税率!A:B,2,0)</f>
        <v>1E-3</v>
      </c>
      <c r="U339" s="4" t="str">
        <f>VLOOKUP(S339,[1]税率!A:C,3,0)</f>
        <v>ZL</v>
      </c>
      <c r="V339" s="112" t="s">
        <v>765</v>
      </c>
      <c r="W339" s="4" t="s">
        <v>766</v>
      </c>
      <c r="X339" s="4" t="s">
        <v>54</v>
      </c>
      <c r="Y339" s="4" t="s">
        <v>54</v>
      </c>
      <c r="Z339" s="4" t="s">
        <v>54</v>
      </c>
      <c r="AA339" s="4" t="s">
        <v>54</v>
      </c>
      <c r="AF339" s="4"/>
      <c r="AI339" s="5"/>
      <c r="AJ339" s="4" t="s">
        <v>323</v>
      </c>
      <c r="AK339" s="4" t="s">
        <v>323</v>
      </c>
      <c r="AL339" s="4" t="s">
        <v>407</v>
      </c>
      <c r="AM339" s="4" t="s">
        <v>323</v>
      </c>
      <c r="AN339" s="4" t="s">
        <v>323</v>
      </c>
      <c r="AP339" s="9" t="s">
        <v>42</v>
      </c>
      <c r="AQ339" s="4" t="s">
        <v>1442</v>
      </c>
      <c r="AU339" s="43">
        <f>VLOOKUP(J339,[1]zmm081!$A$1:$D$1801,3,FALSE)</f>
        <v>5101043000</v>
      </c>
      <c r="AV339" s="43" t="str">
        <f>VLOOKUP(J339,[1]zmm081!$A$1:$D$1801,4,FALSE)</f>
        <v>费用-租赁费</v>
      </c>
      <c r="AZ339" s="101">
        <f t="shared" si="19"/>
        <v>0</v>
      </c>
    </row>
    <row r="340" spans="1:52" ht="13.05" customHeight="1" x14ac:dyDescent="0.3">
      <c r="A340" s="16" t="s">
        <v>13</v>
      </c>
      <c r="B340" s="42" t="s">
        <v>15</v>
      </c>
      <c r="C340" s="4" t="s">
        <v>1522</v>
      </c>
      <c r="D340" s="86" t="s">
        <v>159</v>
      </c>
      <c r="E340" s="16" t="s">
        <v>153</v>
      </c>
      <c r="F340" s="86" t="str">
        <f>VLOOKUP(E340,[1]产品服务编号编码规则!$K:$O,4,0)</f>
        <v>03</v>
      </c>
      <c r="G340" s="4" t="s">
        <v>158</v>
      </c>
      <c r="H340" s="98">
        <f>VLOOKUP(G340,[1]产品服务编号编码规则!M:O,3,0)</f>
        <v>2</v>
      </c>
      <c r="I340" s="86" t="s">
        <v>125</v>
      </c>
      <c r="J340" s="42" t="str">
        <f t="shared" si="18"/>
        <v>DDM03202</v>
      </c>
      <c r="K340" s="46" t="s">
        <v>1590</v>
      </c>
      <c r="L340" s="92" t="s">
        <v>40</v>
      </c>
      <c r="M340" s="11">
        <v>1</v>
      </c>
      <c r="N340" s="9" t="s">
        <v>1591</v>
      </c>
      <c r="O340" s="16" t="s">
        <v>159</v>
      </c>
      <c r="P340" s="4" t="s">
        <v>763</v>
      </c>
      <c r="Q340" s="9">
        <v>0.13</v>
      </c>
      <c r="R340" s="4" t="s">
        <v>764</v>
      </c>
      <c r="S340" s="4" t="s">
        <v>365</v>
      </c>
      <c r="T340" s="5">
        <f>VLOOKUP(S340,[1]税率!A:B,2,0)</f>
        <v>1E-3</v>
      </c>
      <c r="U340" s="4" t="str">
        <f>VLOOKUP(S340,[1]税率!A:C,3,0)</f>
        <v>ZL</v>
      </c>
      <c r="V340" s="112" t="s">
        <v>424</v>
      </c>
      <c r="W340" s="4" t="s">
        <v>425</v>
      </c>
      <c r="X340" s="4" t="s">
        <v>54</v>
      </c>
      <c r="Y340" s="4" t="s">
        <v>54</v>
      </c>
      <c r="Z340" s="4" t="s">
        <v>54</v>
      </c>
      <c r="AA340" s="4" t="s">
        <v>54</v>
      </c>
      <c r="AF340" s="4"/>
      <c r="AI340" s="5"/>
      <c r="AJ340" s="4" t="s">
        <v>323</v>
      </c>
      <c r="AK340" s="4" t="s">
        <v>323</v>
      </c>
      <c r="AL340" s="4" t="s">
        <v>407</v>
      </c>
      <c r="AM340" s="4" t="s">
        <v>323</v>
      </c>
      <c r="AN340" s="4" t="s">
        <v>323</v>
      </c>
      <c r="AP340" s="9" t="s">
        <v>42</v>
      </c>
      <c r="AQ340" s="4" t="s">
        <v>360</v>
      </c>
      <c r="AU340" s="43">
        <f>VLOOKUP(J340,[1]zmm081!$A$1:$D$1801,3,FALSE)</f>
        <v>5101011000</v>
      </c>
      <c r="AV340" s="43" t="str">
        <f>VLOOKUP(J340,[1]zmm081!$A$1:$D$1801,4,FALSE)</f>
        <v>费用-办公费</v>
      </c>
      <c r="AZ340" s="101">
        <f t="shared" si="19"/>
        <v>0</v>
      </c>
    </row>
    <row r="341" spans="1:52" ht="13.05" customHeight="1" x14ac:dyDescent="0.3">
      <c r="A341" s="16" t="s">
        <v>13</v>
      </c>
      <c r="B341" s="42" t="s">
        <v>15</v>
      </c>
      <c r="C341" s="4" t="s">
        <v>1522</v>
      </c>
      <c r="D341" s="86" t="s">
        <v>159</v>
      </c>
      <c r="E341" s="16" t="s">
        <v>22</v>
      </c>
      <c r="F341" s="86" t="str">
        <f>VLOOKUP(E341,[1]产品服务编号编码规则!$K:$O,4,0)</f>
        <v>05</v>
      </c>
      <c r="G341" s="4" t="s">
        <v>166</v>
      </c>
      <c r="H341" s="98">
        <f>VLOOKUP(G341,[1]产品服务编号编码规则!M:O,3,0)</f>
        <v>3</v>
      </c>
      <c r="I341" s="86" t="s">
        <v>32</v>
      </c>
      <c r="J341" s="42" t="str">
        <f t="shared" si="18"/>
        <v>DDM05301</v>
      </c>
      <c r="K341" s="46" t="s">
        <v>1593</v>
      </c>
      <c r="L341" s="92" t="s">
        <v>40</v>
      </c>
      <c r="M341" s="11">
        <v>1</v>
      </c>
      <c r="N341" s="9" t="s">
        <v>1594</v>
      </c>
      <c r="O341" s="16" t="s">
        <v>159</v>
      </c>
      <c r="P341" s="4" t="s">
        <v>828</v>
      </c>
      <c r="Q341" s="9">
        <v>0.09</v>
      </c>
      <c r="R341" s="4" t="s">
        <v>829</v>
      </c>
      <c r="S341" s="4" t="s">
        <v>328</v>
      </c>
      <c r="T341" s="5">
        <f>VLOOKUP(S341,[1]税率!A:B,2,0)</f>
        <v>5.0000000000000001E-4</v>
      </c>
      <c r="U341" s="4" t="str">
        <f>VLOOKUP(S341,[1]税率!A:C,3,0)</f>
        <v>JG</v>
      </c>
      <c r="V341" s="112" t="s">
        <v>830</v>
      </c>
      <c r="W341" s="4" t="s">
        <v>831</v>
      </c>
      <c r="X341" s="4" t="s">
        <v>54</v>
      </c>
      <c r="Y341" s="4" t="s">
        <v>54</v>
      </c>
      <c r="Z341" s="4" t="s">
        <v>54</v>
      </c>
      <c r="AA341" s="4" t="s">
        <v>54</v>
      </c>
      <c r="AB341" s="4" t="s">
        <v>66</v>
      </c>
      <c r="AF341" s="4"/>
      <c r="AI341" s="5"/>
      <c r="AJ341" s="4" t="s">
        <v>323</v>
      </c>
      <c r="AK341" s="4" t="s">
        <v>323</v>
      </c>
      <c r="AL341" s="4" t="s">
        <v>407</v>
      </c>
      <c r="AM341" s="4" t="s">
        <v>323</v>
      </c>
      <c r="AN341" s="4" t="s">
        <v>323</v>
      </c>
      <c r="AP341" s="9" t="s">
        <v>42</v>
      </c>
      <c r="AQ341" s="4" t="s">
        <v>360</v>
      </c>
      <c r="AU341" s="43">
        <f>VLOOKUP(J341,[1]zmm081!$A$1:$D$1801,3,FALSE)</f>
        <v>5101021000</v>
      </c>
      <c r="AV341" s="43" t="str">
        <f>VLOOKUP(J341,[1]zmm081!$A$1:$D$1801,4,FALSE)</f>
        <v>费用-房屋修缮费</v>
      </c>
      <c r="AZ341" s="101">
        <f t="shared" si="19"/>
        <v>0</v>
      </c>
    </row>
    <row r="342" spans="1:52" ht="13.05" customHeight="1" x14ac:dyDescent="0.3">
      <c r="A342" s="16" t="s">
        <v>13</v>
      </c>
      <c r="B342" s="42" t="s">
        <v>15</v>
      </c>
      <c r="C342" s="4" t="s">
        <v>1522</v>
      </c>
      <c r="D342" s="86" t="s">
        <v>159</v>
      </c>
      <c r="E342" s="4" t="s">
        <v>176</v>
      </c>
      <c r="F342" s="86" t="str">
        <f>VLOOKUP(E342,[1]产品服务编号编码规则!$K:$O,4,0)</f>
        <v>07</v>
      </c>
      <c r="G342" s="4" t="s">
        <v>180</v>
      </c>
      <c r="H342" s="98">
        <f>VLOOKUP(G342,[1]产品服务编号编码规则!M:O,3,0)</f>
        <v>4</v>
      </c>
      <c r="I342" s="86" t="s">
        <v>32</v>
      </c>
      <c r="J342" s="42" t="str">
        <f t="shared" ref="J342:J405" si="21">B342&amp;D342&amp;F342&amp;H342&amp;I342</f>
        <v>DDM07401</v>
      </c>
      <c r="K342" s="4" t="s">
        <v>1596</v>
      </c>
      <c r="L342" s="92" t="s">
        <v>40</v>
      </c>
      <c r="M342" s="11">
        <v>1</v>
      </c>
      <c r="N342" s="9" t="s">
        <v>1597</v>
      </c>
      <c r="O342" s="16" t="s">
        <v>159</v>
      </c>
      <c r="P342" s="4" t="s">
        <v>633</v>
      </c>
      <c r="Q342" s="9">
        <v>0.06</v>
      </c>
      <c r="R342" s="4" t="s">
        <v>634</v>
      </c>
      <c r="S342" s="4" t="s">
        <v>335</v>
      </c>
      <c r="T342" s="5">
        <f>VLOOKUP(S342,[1]税率!A:B,2,0)</f>
        <v>2.9999999999999997E-4</v>
      </c>
      <c r="U342" s="4" t="str">
        <f>VLOOKUP(S342,[1]税率!A:C,3,0)</f>
        <v>JS</v>
      </c>
      <c r="V342" s="112" t="s">
        <v>1293</v>
      </c>
      <c r="W342" s="4" t="s">
        <v>931</v>
      </c>
      <c r="X342" s="4" t="s">
        <v>54</v>
      </c>
      <c r="Y342" s="4" t="s">
        <v>54</v>
      </c>
      <c r="Z342" s="4" t="s">
        <v>54</v>
      </c>
      <c r="AA342" s="4" t="s">
        <v>54</v>
      </c>
      <c r="AF342" s="4"/>
      <c r="AI342" s="5"/>
      <c r="AJ342" s="4" t="s">
        <v>323</v>
      </c>
      <c r="AK342" s="4" t="s">
        <v>323</v>
      </c>
      <c r="AL342" s="4" t="s">
        <v>407</v>
      </c>
      <c r="AM342" s="4" t="s">
        <v>323</v>
      </c>
      <c r="AN342" s="4" t="s">
        <v>323</v>
      </c>
      <c r="AP342" s="9" t="s">
        <v>42</v>
      </c>
      <c r="AQ342" s="4" t="s">
        <v>324</v>
      </c>
      <c r="AU342" s="43">
        <f>VLOOKUP(J342,[1]zmm081!$A$1:$D$1801,3,FALSE)</f>
        <v>5101076000</v>
      </c>
      <c r="AV342" s="43" t="str">
        <f>VLOOKUP(J342,[1]zmm081!$A$1:$D$1801,4,FALSE)</f>
        <v>费用-技术服务费</v>
      </c>
      <c r="AZ342" s="101">
        <f t="shared" ref="AZ342:AZ403" si="22">V342-AU342</f>
        <v>0</v>
      </c>
    </row>
    <row r="343" spans="1:52" ht="13.05" customHeight="1" x14ac:dyDescent="0.3">
      <c r="A343" s="16" t="s">
        <v>13</v>
      </c>
      <c r="B343" s="42" t="s">
        <v>15</v>
      </c>
      <c r="C343" s="4" t="s">
        <v>1522</v>
      </c>
      <c r="D343" s="86" t="s">
        <v>159</v>
      </c>
      <c r="E343" s="16" t="s">
        <v>198</v>
      </c>
      <c r="F343" s="86" t="str">
        <f>VLOOKUP(E343,[1]产品服务编号编码规则!$K:$O,4,0)</f>
        <v>11</v>
      </c>
      <c r="G343" s="4" t="s">
        <v>199</v>
      </c>
      <c r="H343" s="98">
        <f>VLOOKUP(G343,[1]产品服务编号编码规则!M:O,3,0)</f>
        <v>1</v>
      </c>
      <c r="I343" s="86" t="s">
        <v>32</v>
      </c>
      <c r="J343" s="42" t="str">
        <f t="shared" si="21"/>
        <v>DDM11101</v>
      </c>
      <c r="K343" s="46" t="s">
        <v>1599</v>
      </c>
      <c r="L343" s="92" t="s">
        <v>40</v>
      </c>
      <c r="M343" s="11">
        <v>1</v>
      </c>
      <c r="N343" s="9" t="s">
        <v>1600</v>
      </c>
      <c r="O343" s="16" t="s">
        <v>159</v>
      </c>
      <c r="P343" s="4" t="s">
        <v>633</v>
      </c>
      <c r="Q343" s="9">
        <v>0.06</v>
      </c>
      <c r="R343" s="4" t="s">
        <v>634</v>
      </c>
      <c r="S343" s="4" t="s">
        <v>370</v>
      </c>
      <c r="T343" s="5">
        <f>VLOOKUP(S343,[1]税率!A:B,2,0)</f>
        <v>0</v>
      </c>
      <c r="U343" s="4" t="str">
        <f>VLOOKUP(S343,[1]税率!A:C,3,0)</f>
        <v>FW</v>
      </c>
      <c r="V343" s="112">
        <v>5101053000</v>
      </c>
      <c r="W343" s="4" t="s">
        <v>1601</v>
      </c>
      <c r="X343" s="4" t="s">
        <v>54</v>
      </c>
      <c r="Y343" s="4" t="s">
        <v>54</v>
      </c>
      <c r="Z343" s="4" t="s">
        <v>54</v>
      </c>
      <c r="AA343" s="4" t="s">
        <v>54</v>
      </c>
      <c r="AF343" s="4"/>
      <c r="AI343" s="5"/>
      <c r="AJ343" s="4" t="s">
        <v>323</v>
      </c>
      <c r="AK343" s="4" t="s">
        <v>323</v>
      </c>
      <c r="AL343" s="4" t="s">
        <v>407</v>
      </c>
      <c r="AM343" s="4" t="s">
        <v>323</v>
      </c>
      <c r="AN343" s="4" t="s">
        <v>323</v>
      </c>
      <c r="AP343" s="9" t="s">
        <v>42</v>
      </c>
      <c r="AQ343" s="4" t="s">
        <v>360</v>
      </c>
      <c r="AR343" s="4" t="s">
        <v>1092</v>
      </c>
      <c r="AU343" s="43">
        <f>VLOOKUP(J343,[1]zmm081!$A$1:$D$1801,3,FALSE)</f>
        <v>5101053000</v>
      </c>
      <c r="AV343" s="43" t="str">
        <f>VLOOKUP(J343,[1]zmm081!$A$1:$D$1801,4,FALSE)</f>
        <v>费用-劳务费</v>
      </c>
      <c r="AZ343" s="101">
        <f t="shared" si="22"/>
        <v>0</v>
      </c>
    </row>
    <row r="344" spans="1:52" ht="13.05" customHeight="1" x14ac:dyDescent="0.3">
      <c r="A344" s="42" t="s">
        <v>122</v>
      </c>
      <c r="B344" s="42" t="s">
        <v>121</v>
      </c>
      <c r="C344" s="4" t="s">
        <v>419</v>
      </c>
      <c r="D344" s="11" t="s">
        <v>101</v>
      </c>
      <c r="E344" s="16" t="s">
        <v>1602</v>
      </c>
      <c r="F344" s="86" t="s">
        <v>32</v>
      </c>
      <c r="H344" s="98" t="s">
        <v>420</v>
      </c>
      <c r="I344" s="86" t="s">
        <v>32</v>
      </c>
      <c r="J344" s="42" t="str">
        <f t="shared" si="21"/>
        <v>DEA01001</v>
      </c>
      <c r="K344" s="46" t="s">
        <v>1604</v>
      </c>
      <c r="L344" s="11" t="s">
        <v>1605</v>
      </c>
      <c r="M344" s="11">
        <v>1</v>
      </c>
      <c r="O344" s="16" t="str">
        <f t="shared" ref="O344:O351" si="23">D344</f>
        <v>A</v>
      </c>
      <c r="P344" s="4" t="s">
        <v>1148</v>
      </c>
      <c r="Q344" s="9">
        <f>VLOOKUP($P344,[1]税率!$H:$K,3,0)</f>
        <v>0.06</v>
      </c>
      <c r="R344" s="4" t="str">
        <f>VLOOKUP($P344,[1]税率!$H:$K,4,0)</f>
        <v>生活服务</v>
      </c>
      <c r="S344" s="4" t="s">
        <v>404</v>
      </c>
      <c r="T344" s="5">
        <f>VLOOKUP(S344,[1]税率!A:B,2,0)</f>
        <v>2.9999999999999997E-4</v>
      </c>
      <c r="U344" s="4" t="str">
        <f>VLOOKUP(S344,[1]税率!A:C,3,0)</f>
        <v>CG</v>
      </c>
      <c r="V344" s="112" t="s">
        <v>1606</v>
      </c>
      <c r="W344" s="4" t="s">
        <v>1607</v>
      </c>
      <c r="X344" s="4" t="s">
        <v>54</v>
      </c>
      <c r="Y344" s="4" t="s">
        <v>54</v>
      </c>
      <c r="Z344" s="4" t="s">
        <v>54</v>
      </c>
      <c r="AA344" s="4" t="s">
        <v>54</v>
      </c>
      <c r="AC344" s="4" t="s">
        <v>683</v>
      </c>
      <c r="AF344" s="4"/>
      <c r="AI344" s="5"/>
      <c r="AJ344" s="4" t="s">
        <v>426</v>
      </c>
      <c r="AK344" s="4" t="s">
        <v>231</v>
      </c>
      <c r="AL344" s="4" t="s">
        <v>407</v>
      </c>
      <c r="AN344" s="4" t="s">
        <v>430</v>
      </c>
      <c r="AP344" s="9" t="s">
        <v>42</v>
      </c>
      <c r="AQ344" s="4" t="s">
        <v>324</v>
      </c>
      <c r="AU344" s="43">
        <f>VLOOKUP(J344,[1]zmm081!$A$1:$D$1801,3,FALSE)</f>
        <v>5101022000</v>
      </c>
      <c r="AV344" s="43" t="str">
        <f>VLOOKUP(J344,[1]zmm081!$A$1:$D$1801,4,FALSE)</f>
        <v>费用-水费</v>
      </c>
      <c r="AZ344" s="101">
        <f t="shared" si="22"/>
        <v>0</v>
      </c>
    </row>
    <row r="345" spans="1:52" ht="13.05" customHeight="1" x14ac:dyDescent="0.3">
      <c r="A345" s="42" t="s">
        <v>122</v>
      </c>
      <c r="B345" s="42" t="s">
        <v>121</v>
      </c>
      <c r="C345" s="4" t="s">
        <v>419</v>
      </c>
      <c r="D345" s="11" t="s">
        <v>101</v>
      </c>
      <c r="E345" s="16" t="s">
        <v>1602</v>
      </c>
      <c r="F345" s="86" t="s">
        <v>32</v>
      </c>
      <c r="H345" s="98" t="s">
        <v>420</v>
      </c>
      <c r="I345" s="86" t="s">
        <v>125</v>
      </c>
      <c r="J345" s="42" t="str">
        <f t="shared" si="21"/>
        <v>DEA01002</v>
      </c>
      <c r="K345" s="46" t="s">
        <v>1609</v>
      </c>
      <c r="L345" s="11" t="s">
        <v>1605</v>
      </c>
      <c r="M345" s="11">
        <v>1</v>
      </c>
      <c r="O345" s="16" t="str">
        <f t="shared" si="23"/>
        <v>A</v>
      </c>
      <c r="P345" s="4" t="s">
        <v>1148</v>
      </c>
      <c r="Q345" s="9">
        <f>VLOOKUP($P345,[1]税率!$H:$K,3,0)</f>
        <v>0.06</v>
      </c>
      <c r="R345" s="4" t="str">
        <f>VLOOKUP($P345,[1]税率!$H:$K,4,0)</f>
        <v>生活服务</v>
      </c>
      <c r="S345" s="4" t="s">
        <v>404</v>
      </c>
      <c r="T345" s="5">
        <f>VLOOKUP(S345,[1]税率!A:B,2,0)</f>
        <v>2.9999999999999997E-4</v>
      </c>
      <c r="U345" s="4" t="str">
        <f>VLOOKUP(S345,[1]税率!A:C,3,0)</f>
        <v>CG</v>
      </c>
      <c r="V345" s="112" t="s">
        <v>1606</v>
      </c>
      <c r="W345" s="4" t="s">
        <v>1607</v>
      </c>
      <c r="X345" s="4" t="s">
        <v>54</v>
      </c>
      <c r="Y345" s="4" t="s">
        <v>54</v>
      </c>
      <c r="Z345" s="4" t="s">
        <v>54</v>
      </c>
      <c r="AA345" s="4" t="s">
        <v>54</v>
      </c>
      <c r="AC345" s="4" t="s">
        <v>683</v>
      </c>
      <c r="AF345" s="4"/>
      <c r="AI345" s="5"/>
      <c r="AJ345" s="4" t="s">
        <v>323</v>
      </c>
      <c r="AK345" s="4" t="s">
        <v>231</v>
      </c>
      <c r="AL345" s="4" t="s">
        <v>407</v>
      </c>
      <c r="AN345" s="4" t="s">
        <v>253</v>
      </c>
      <c r="AP345" s="9" t="s">
        <v>42</v>
      </c>
      <c r="AQ345" s="4" t="s">
        <v>324</v>
      </c>
      <c r="AU345" s="43">
        <f>VLOOKUP(J345,[1]zmm081!$A$1:$D$1801,3,FALSE)</f>
        <v>5101022000</v>
      </c>
      <c r="AV345" s="43" t="str">
        <f>VLOOKUP(J345,[1]zmm081!$A$1:$D$1801,4,FALSE)</f>
        <v>费用-水费</v>
      </c>
      <c r="AZ345" s="101">
        <f t="shared" si="22"/>
        <v>0</v>
      </c>
    </row>
    <row r="346" spans="1:52" ht="13.05" customHeight="1" x14ac:dyDescent="0.3">
      <c r="A346" s="42" t="s">
        <v>122</v>
      </c>
      <c r="B346" s="42" t="s">
        <v>121</v>
      </c>
      <c r="C346" s="4" t="s">
        <v>419</v>
      </c>
      <c r="D346" s="11" t="s">
        <v>101</v>
      </c>
      <c r="E346" s="16" t="s">
        <v>1610</v>
      </c>
      <c r="F346" s="86" t="s">
        <v>125</v>
      </c>
      <c r="H346" s="98" t="s">
        <v>420</v>
      </c>
      <c r="I346" s="86" t="s">
        <v>32</v>
      </c>
      <c r="J346" s="42" t="str">
        <f t="shared" si="21"/>
        <v>DEA02001</v>
      </c>
      <c r="K346" s="46" t="s">
        <v>1612</v>
      </c>
      <c r="L346" s="11" t="s">
        <v>40</v>
      </c>
      <c r="M346" s="11">
        <v>1</v>
      </c>
      <c r="O346" s="16" t="str">
        <f t="shared" si="23"/>
        <v>A</v>
      </c>
      <c r="P346" s="4" t="s">
        <v>543</v>
      </c>
      <c r="Q346" s="9">
        <f>VLOOKUP($P346,[1]税率!$H:$K,3,0)</f>
        <v>0.13</v>
      </c>
      <c r="R346" s="4" t="str">
        <f>VLOOKUP($P346,[1]税率!$H:$K,4,0)</f>
        <v>其他（进）</v>
      </c>
      <c r="S346" s="4" t="s">
        <v>370</v>
      </c>
      <c r="T346" s="5">
        <f>VLOOKUP(S346,[1]税率!A:B,2,0)</f>
        <v>0</v>
      </c>
      <c r="U346" s="4" t="str">
        <f>VLOOKUP(S346,[1]税率!A:C,3,0)</f>
        <v>FW</v>
      </c>
      <c r="V346" s="112" t="s">
        <v>1613</v>
      </c>
      <c r="W346" s="4" t="s">
        <v>1614</v>
      </c>
      <c r="X346" s="4" t="s">
        <v>54</v>
      </c>
      <c r="Y346" s="4" t="s">
        <v>54</v>
      </c>
      <c r="Z346" s="4" t="s">
        <v>54</v>
      </c>
      <c r="AA346" s="4" t="s">
        <v>54</v>
      </c>
      <c r="AC346" s="4" t="s">
        <v>683</v>
      </c>
      <c r="AF346" s="4"/>
      <c r="AG346" s="4" t="s">
        <v>1615</v>
      </c>
      <c r="AI346" s="5"/>
      <c r="AJ346" s="4" t="s">
        <v>426</v>
      </c>
      <c r="AK346" s="4" t="s">
        <v>231</v>
      </c>
      <c r="AL346" s="4" t="s">
        <v>407</v>
      </c>
      <c r="AN346" s="4" t="s">
        <v>430</v>
      </c>
      <c r="AP346" s="9" t="s">
        <v>42</v>
      </c>
      <c r="AQ346" s="4" t="s">
        <v>324</v>
      </c>
      <c r="AU346" s="43">
        <f>VLOOKUP(J346,[1]zmm081!$A$1:$D$1801,3,FALSE)</f>
        <v>5101023000</v>
      </c>
      <c r="AV346" s="43" t="str">
        <f>VLOOKUP(J346,[1]zmm081!$A$1:$D$1801,4,FALSE)</f>
        <v>费用-电费</v>
      </c>
      <c r="AZ346" s="101">
        <f t="shared" si="22"/>
        <v>0</v>
      </c>
    </row>
    <row r="347" spans="1:52" ht="13.05" customHeight="1" x14ac:dyDescent="0.3">
      <c r="A347" s="42" t="s">
        <v>122</v>
      </c>
      <c r="B347" s="42" t="s">
        <v>121</v>
      </c>
      <c r="C347" s="4" t="s">
        <v>419</v>
      </c>
      <c r="D347" s="11" t="s">
        <v>101</v>
      </c>
      <c r="E347" s="16" t="s">
        <v>1610</v>
      </c>
      <c r="F347" s="86" t="s">
        <v>125</v>
      </c>
      <c r="H347" s="98" t="s">
        <v>420</v>
      </c>
      <c r="I347" s="86" t="s">
        <v>125</v>
      </c>
      <c r="J347" s="42" t="str">
        <f t="shared" si="21"/>
        <v>DEA02002</v>
      </c>
      <c r="K347" s="46" t="s">
        <v>1617</v>
      </c>
      <c r="L347" s="11" t="s">
        <v>1618</v>
      </c>
      <c r="M347" s="11">
        <v>1</v>
      </c>
      <c r="O347" s="16" t="str">
        <f t="shared" si="23"/>
        <v>A</v>
      </c>
      <c r="P347" s="4" t="s">
        <v>543</v>
      </c>
      <c r="Q347" s="9">
        <f>VLOOKUP($P347,[1]税率!$H:$K,3,0)</f>
        <v>0.13</v>
      </c>
      <c r="R347" s="4" t="str">
        <f>VLOOKUP($P347,[1]税率!$H:$K,4,0)</f>
        <v>其他（进）</v>
      </c>
      <c r="S347" s="4" t="s">
        <v>370</v>
      </c>
      <c r="T347" s="5">
        <f>VLOOKUP(S347,[1]税率!A:B,2,0)</f>
        <v>0</v>
      </c>
      <c r="U347" s="4" t="str">
        <f>VLOOKUP(S347,[1]税率!A:C,3,0)</f>
        <v>FW</v>
      </c>
      <c r="V347" s="112" t="s">
        <v>1613</v>
      </c>
      <c r="W347" s="4" t="s">
        <v>1614</v>
      </c>
      <c r="X347" s="4" t="s">
        <v>54</v>
      </c>
      <c r="Y347" s="4" t="s">
        <v>54</v>
      </c>
      <c r="Z347" s="4" t="s">
        <v>54</v>
      </c>
      <c r="AA347" s="4" t="s">
        <v>54</v>
      </c>
      <c r="AC347" s="4" t="s">
        <v>683</v>
      </c>
      <c r="AF347" s="4"/>
      <c r="AI347" s="5"/>
      <c r="AJ347" s="4" t="s">
        <v>426</v>
      </c>
      <c r="AK347" s="4" t="s">
        <v>231</v>
      </c>
      <c r="AL347" s="4" t="s">
        <v>407</v>
      </c>
      <c r="AN347" s="4" t="s">
        <v>430</v>
      </c>
      <c r="AP347" s="9" t="s">
        <v>42</v>
      </c>
      <c r="AQ347" s="4" t="s">
        <v>324</v>
      </c>
      <c r="AU347" s="43">
        <f>VLOOKUP(J347,[1]zmm081!$A$1:$D$1801,3,FALSE)</f>
        <v>5101023000</v>
      </c>
      <c r="AV347" s="43" t="str">
        <f>VLOOKUP(J347,[1]zmm081!$A$1:$D$1801,4,FALSE)</f>
        <v>费用-电费</v>
      </c>
      <c r="AZ347" s="101">
        <f t="shared" si="22"/>
        <v>0</v>
      </c>
    </row>
    <row r="348" spans="1:52" ht="13.05" customHeight="1" x14ac:dyDescent="0.3">
      <c r="A348" s="42" t="s">
        <v>122</v>
      </c>
      <c r="B348" s="42" t="s">
        <v>121</v>
      </c>
      <c r="C348" s="4" t="s">
        <v>419</v>
      </c>
      <c r="D348" s="11" t="s">
        <v>101</v>
      </c>
      <c r="E348" s="16" t="s">
        <v>1619</v>
      </c>
      <c r="F348" s="86" t="s">
        <v>152</v>
      </c>
      <c r="H348" s="98" t="s">
        <v>420</v>
      </c>
      <c r="I348" s="86" t="s">
        <v>32</v>
      </c>
      <c r="J348" s="42" t="str">
        <f t="shared" si="21"/>
        <v>DEA03001</v>
      </c>
      <c r="K348" s="46" t="s">
        <v>1621</v>
      </c>
      <c r="L348" s="11" t="s">
        <v>763</v>
      </c>
      <c r="M348" s="11">
        <v>1</v>
      </c>
      <c r="O348" s="16" t="str">
        <f t="shared" si="23"/>
        <v>A</v>
      </c>
      <c r="P348" s="4" t="s">
        <v>838</v>
      </c>
      <c r="Q348" s="9">
        <f>VLOOKUP($P348,[1]税率!$H:$K,3,0)</f>
        <v>0.09</v>
      </c>
      <c r="R348" s="4" t="str">
        <f>VLOOKUP($P348,[1]税率!$H:$K,4,0)</f>
        <v>其他（进）</v>
      </c>
      <c r="S348" s="4" t="s">
        <v>404</v>
      </c>
      <c r="T348" s="5">
        <f>VLOOKUP(S348,[1]税率!A:B,2,0)</f>
        <v>2.9999999999999997E-4</v>
      </c>
      <c r="U348" s="4" t="str">
        <f>VLOOKUP(S348,[1]税率!A:C,3,0)</f>
        <v>CG</v>
      </c>
      <c r="V348" s="112" t="s">
        <v>1622</v>
      </c>
      <c r="W348" s="4" t="s">
        <v>1623</v>
      </c>
      <c r="X348" s="4" t="s">
        <v>54</v>
      </c>
      <c r="Y348" s="4" t="s">
        <v>54</v>
      </c>
      <c r="Z348" s="4" t="s">
        <v>54</v>
      </c>
      <c r="AA348" s="4" t="s">
        <v>54</v>
      </c>
      <c r="AC348" s="4" t="s">
        <v>683</v>
      </c>
      <c r="AF348" s="4"/>
      <c r="AI348" s="5"/>
      <c r="AJ348" s="4" t="s">
        <v>323</v>
      </c>
      <c r="AK348" s="4" t="s">
        <v>231</v>
      </c>
      <c r="AL348" s="4" t="s">
        <v>407</v>
      </c>
      <c r="AN348" s="4" t="s">
        <v>430</v>
      </c>
      <c r="AP348" s="9" t="s">
        <v>42</v>
      </c>
      <c r="AQ348" s="4" t="s">
        <v>324</v>
      </c>
      <c r="AU348" s="43">
        <f>VLOOKUP(J348,[1]zmm081!$A$1:$D$1801,3,FALSE)</f>
        <v>5101024000</v>
      </c>
      <c r="AV348" s="43" t="str">
        <f>VLOOKUP(J348,[1]zmm081!$A$1:$D$1801,4,FALSE)</f>
        <v>费用-气费</v>
      </c>
      <c r="AZ348" s="101">
        <f t="shared" si="22"/>
        <v>0</v>
      </c>
    </row>
    <row r="349" spans="1:52" ht="13.05" customHeight="1" x14ac:dyDescent="0.3">
      <c r="A349" s="42" t="s">
        <v>122</v>
      </c>
      <c r="B349" s="42" t="s">
        <v>121</v>
      </c>
      <c r="C349" s="4" t="s">
        <v>419</v>
      </c>
      <c r="D349" s="11" t="s">
        <v>101</v>
      </c>
      <c r="E349" s="16" t="s">
        <v>1619</v>
      </c>
      <c r="F349" s="86" t="s">
        <v>152</v>
      </c>
      <c r="H349" s="98" t="s">
        <v>420</v>
      </c>
      <c r="I349" s="86" t="s">
        <v>125</v>
      </c>
      <c r="J349" s="42" t="str">
        <f t="shared" si="21"/>
        <v>DEA03002</v>
      </c>
      <c r="K349" s="46" t="s">
        <v>1625</v>
      </c>
      <c r="L349" s="11" t="s">
        <v>763</v>
      </c>
      <c r="M349" s="11">
        <v>1</v>
      </c>
      <c r="O349" s="16" t="str">
        <f t="shared" si="23"/>
        <v>A</v>
      </c>
      <c r="P349" s="4" t="s">
        <v>838</v>
      </c>
      <c r="Q349" s="9">
        <f>VLOOKUP($P349,[1]税率!$H:$K,3,0)</f>
        <v>0.09</v>
      </c>
      <c r="R349" s="4" t="str">
        <f>VLOOKUP($P349,[1]税率!$H:$K,4,0)</f>
        <v>其他（进）</v>
      </c>
      <c r="S349" s="4" t="s">
        <v>404</v>
      </c>
      <c r="T349" s="5">
        <f>VLOOKUP(S349,[1]税率!A:B,2,0)</f>
        <v>2.9999999999999997E-4</v>
      </c>
      <c r="U349" s="4" t="str">
        <f>VLOOKUP(S349,[1]税率!A:C,3,0)</f>
        <v>CG</v>
      </c>
      <c r="V349" s="112" t="s">
        <v>1622</v>
      </c>
      <c r="W349" s="4" t="s">
        <v>1623</v>
      </c>
      <c r="X349" s="4" t="s">
        <v>54</v>
      </c>
      <c r="Y349" s="4" t="s">
        <v>54</v>
      </c>
      <c r="Z349" s="4" t="s">
        <v>54</v>
      </c>
      <c r="AA349" s="4" t="s">
        <v>54</v>
      </c>
      <c r="AC349" s="4" t="s">
        <v>683</v>
      </c>
      <c r="AF349" s="4"/>
      <c r="AI349" s="5"/>
      <c r="AJ349" s="4" t="s">
        <v>323</v>
      </c>
      <c r="AK349" s="4" t="s">
        <v>231</v>
      </c>
      <c r="AL349" s="4" t="s">
        <v>407</v>
      </c>
      <c r="AN349" s="4" t="s">
        <v>430</v>
      </c>
      <c r="AP349" s="9" t="s">
        <v>42</v>
      </c>
      <c r="AQ349" s="4" t="s">
        <v>324</v>
      </c>
      <c r="AU349" s="43">
        <f>VLOOKUP(J349,[1]zmm081!$A$1:$D$1801,3,FALSE)</f>
        <v>5101024000</v>
      </c>
      <c r="AV349" s="43" t="str">
        <f>VLOOKUP(J349,[1]zmm081!$A$1:$D$1801,4,FALSE)</f>
        <v>费用-气费</v>
      </c>
      <c r="AZ349" s="101">
        <f t="shared" si="22"/>
        <v>0</v>
      </c>
    </row>
    <row r="350" spans="1:52" ht="13.05" customHeight="1" x14ac:dyDescent="0.3">
      <c r="A350" s="42" t="s">
        <v>122</v>
      </c>
      <c r="B350" s="42" t="s">
        <v>121</v>
      </c>
      <c r="C350" s="4" t="s">
        <v>419</v>
      </c>
      <c r="D350" s="11" t="s">
        <v>101</v>
      </c>
      <c r="E350" s="16" t="s">
        <v>1619</v>
      </c>
      <c r="F350" s="86" t="s">
        <v>152</v>
      </c>
      <c r="H350" s="98" t="s">
        <v>420</v>
      </c>
      <c r="I350" s="86" t="s">
        <v>152</v>
      </c>
      <c r="J350" s="42" t="str">
        <f t="shared" si="21"/>
        <v>DEA03003</v>
      </c>
      <c r="K350" s="46" t="s">
        <v>1627</v>
      </c>
      <c r="L350" s="11" t="s">
        <v>763</v>
      </c>
      <c r="M350" s="11">
        <v>1</v>
      </c>
      <c r="O350" s="16" t="str">
        <f t="shared" si="23"/>
        <v>A</v>
      </c>
      <c r="P350" s="4" t="s">
        <v>838</v>
      </c>
      <c r="Q350" s="9">
        <f>VLOOKUP($P350,[1]税率!$H:$K,3,0)</f>
        <v>0.09</v>
      </c>
      <c r="R350" s="4" t="str">
        <f>VLOOKUP($P350,[1]税率!$H:$K,4,0)</f>
        <v>其他（进）</v>
      </c>
      <c r="S350" s="4" t="s">
        <v>404</v>
      </c>
      <c r="T350" s="5">
        <f>VLOOKUP(S350,[1]税率!A:B,2,0)</f>
        <v>2.9999999999999997E-4</v>
      </c>
      <c r="U350" s="4" t="str">
        <f>VLOOKUP(S350,[1]税率!A:C,3,0)</f>
        <v>CG</v>
      </c>
      <c r="V350" s="112" t="s">
        <v>1622</v>
      </c>
      <c r="W350" s="4" t="s">
        <v>1623</v>
      </c>
      <c r="X350" s="4" t="s">
        <v>54</v>
      </c>
      <c r="Y350" s="4" t="s">
        <v>54</v>
      </c>
      <c r="Z350" s="4" t="s">
        <v>54</v>
      </c>
      <c r="AA350" s="4" t="s">
        <v>54</v>
      </c>
      <c r="AC350" s="4" t="s">
        <v>683</v>
      </c>
      <c r="AF350" s="4"/>
      <c r="AI350" s="5"/>
      <c r="AJ350" s="4" t="s">
        <v>323</v>
      </c>
      <c r="AK350" s="4" t="s">
        <v>231</v>
      </c>
      <c r="AL350" s="4" t="s">
        <v>407</v>
      </c>
      <c r="AN350" s="4" t="s">
        <v>430</v>
      </c>
      <c r="AP350" s="9" t="s">
        <v>42</v>
      </c>
      <c r="AQ350" s="4" t="s">
        <v>324</v>
      </c>
      <c r="AU350" s="43">
        <f>VLOOKUP(J350,[1]zmm081!$A$1:$D$1801,3,FALSE)</f>
        <v>5101024000</v>
      </c>
      <c r="AV350" s="43" t="str">
        <f>VLOOKUP(J350,[1]zmm081!$A$1:$D$1801,4,FALSE)</f>
        <v>费用-气费</v>
      </c>
      <c r="AZ350" s="101">
        <f t="shared" si="22"/>
        <v>0</v>
      </c>
    </row>
    <row r="351" spans="1:52" ht="13.05" customHeight="1" x14ac:dyDescent="0.3">
      <c r="A351" s="42" t="s">
        <v>122</v>
      </c>
      <c r="B351" s="42" t="s">
        <v>121</v>
      </c>
      <c r="C351" s="4" t="s">
        <v>419</v>
      </c>
      <c r="D351" s="11" t="s">
        <v>101</v>
      </c>
      <c r="E351" s="16" t="s">
        <v>1619</v>
      </c>
      <c r="F351" s="86" t="s">
        <v>152</v>
      </c>
      <c r="H351" s="98" t="s">
        <v>420</v>
      </c>
      <c r="I351" s="86" t="s">
        <v>161</v>
      </c>
      <c r="J351" s="42" t="str">
        <f t="shared" si="21"/>
        <v>DEA03004</v>
      </c>
      <c r="K351" s="46" t="s">
        <v>1629</v>
      </c>
      <c r="L351" s="11" t="s">
        <v>574</v>
      </c>
      <c r="M351" s="11">
        <v>1</v>
      </c>
      <c r="O351" s="16" t="str">
        <f t="shared" si="23"/>
        <v>A</v>
      </c>
      <c r="P351" s="4" t="s">
        <v>838</v>
      </c>
      <c r="Q351" s="9">
        <f>VLOOKUP($P351,[1]税率!$H:$K,3,0)</f>
        <v>0.09</v>
      </c>
      <c r="R351" s="4" t="str">
        <f>VLOOKUP($P351,[1]税率!$H:$K,4,0)</f>
        <v>其他（进）</v>
      </c>
      <c r="S351" s="4" t="s">
        <v>404</v>
      </c>
      <c r="T351" s="5">
        <f>VLOOKUP(S351,[1]税率!A:B,2,0)</f>
        <v>2.9999999999999997E-4</v>
      </c>
      <c r="U351" s="4" t="str">
        <f>VLOOKUP(S351,[1]税率!A:C,3,0)</f>
        <v>CG</v>
      </c>
      <c r="V351" s="112" t="s">
        <v>1622</v>
      </c>
      <c r="W351" s="4" t="s">
        <v>1623</v>
      </c>
      <c r="X351" s="4" t="s">
        <v>54</v>
      </c>
      <c r="Y351" s="4" t="s">
        <v>54</v>
      </c>
      <c r="Z351" s="4" t="s">
        <v>54</v>
      </c>
      <c r="AA351" s="4" t="s">
        <v>54</v>
      </c>
      <c r="AC351" s="4" t="s">
        <v>683</v>
      </c>
      <c r="AF351" s="4"/>
      <c r="AI351" s="5"/>
      <c r="AJ351" s="4" t="s">
        <v>323</v>
      </c>
      <c r="AK351" s="4" t="s">
        <v>231</v>
      </c>
      <c r="AL351" s="4" t="s">
        <v>407</v>
      </c>
      <c r="AN351" s="4" t="s">
        <v>430</v>
      </c>
      <c r="AP351" s="9" t="s">
        <v>42</v>
      </c>
      <c r="AQ351" s="4" t="s">
        <v>324</v>
      </c>
      <c r="AU351" s="43">
        <f>VLOOKUP(J351,[1]zmm081!$A$1:$D$1801,3,FALSE)</f>
        <v>5101024000</v>
      </c>
      <c r="AV351" s="43" t="str">
        <f>VLOOKUP(J351,[1]zmm081!$A$1:$D$1801,4,FALSE)</f>
        <v>费用-气费</v>
      </c>
      <c r="AZ351" s="101">
        <f t="shared" si="22"/>
        <v>0</v>
      </c>
    </row>
    <row r="352" spans="1:52" ht="13.05" customHeight="1" x14ac:dyDescent="0.3">
      <c r="A352" s="42" t="s">
        <v>122</v>
      </c>
      <c r="B352" s="42" t="s">
        <v>121</v>
      </c>
      <c r="C352" s="4" t="s">
        <v>1522</v>
      </c>
      <c r="D352" s="86" t="s">
        <v>159</v>
      </c>
      <c r="E352" s="16" t="s">
        <v>1602</v>
      </c>
      <c r="F352" s="86" t="s">
        <v>32</v>
      </c>
      <c r="H352" s="98" t="s">
        <v>420</v>
      </c>
      <c r="I352" s="86" t="s">
        <v>32</v>
      </c>
      <c r="J352" s="42" t="str">
        <f t="shared" si="21"/>
        <v>DEM01001</v>
      </c>
      <c r="K352" s="46" t="s">
        <v>1631</v>
      </c>
      <c r="L352" s="11" t="s">
        <v>1605</v>
      </c>
      <c r="M352" s="11">
        <v>1</v>
      </c>
      <c r="O352" s="16" t="s">
        <v>159</v>
      </c>
      <c r="P352" s="4" t="s">
        <v>1148</v>
      </c>
      <c r="Q352" s="9">
        <v>0.06</v>
      </c>
      <c r="R352" s="4" t="s">
        <v>204</v>
      </c>
      <c r="S352" s="4" t="s">
        <v>404</v>
      </c>
      <c r="T352" s="5">
        <f>VLOOKUP(S352,[1]税率!A:B,2,0)</f>
        <v>2.9999999999999997E-4</v>
      </c>
      <c r="U352" s="4" t="str">
        <f>VLOOKUP(S352,[1]税率!A:C,3,0)</f>
        <v>CG</v>
      </c>
      <c r="V352" s="16" t="s">
        <v>1606</v>
      </c>
      <c r="W352" s="4" t="s">
        <v>1607</v>
      </c>
      <c r="X352" s="4" t="s">
        <v>54</v>
      </c>
      <c r="Y352" s="4" t="s">
        <v>54</v>
      </c>
      <c r="Z352" s="4" t="s">
        <v>54</v>
      </c>
      <c r="AA352" s="4" t="s">
        <v>54</v>
      </c>
      <c r="AC352" s="4" t="s">
        <v>683</v>
      </c>
      <c r="AF352" s="4"/>
      <c r="AI352" s="5"/>
      <c r="AJ352" s="4" t="s">
        <v>323</v>
      </c>
      <c r="AK352" s="4" t="s">
        <v>323</v>
      </c>
      <c r="AL352" s="4" t="s">
        <v>407</v>
      </c>
      <c r="AM352" s="4" t="s">
        <v>323</v>
      </c>
      <c r="AN352" s="4" t="s">
        <v>323</v>
      </c>
      <c r="AP352" s="9" t="s">
        <v>42</v>
      </c>
      <c r="AQ352" s="4" t="s">
        <v>324</v>
      </c>
      <c r="AU352" s="43">
        <f>VLOOKUP(J352,[1]zmm081!$A$1:$D$1801,3,FALSE)</f>
        <v>5101022000</v>
      </c>
      <c r="AV352" s="43" t="str">
        <f>VLOOKUP(J352,[1]zmm081!$A$1:$D$1801,4,FALSE)</f>
        <v>费用-水费</v>
      </c>
      <c r="AZ352" s="101">
        <f t="shared" si="22"/>
        <v>0</v>
      </c>
    </row>
    <row r="353" spans="1:52" ht="13.05" customHeight="1" x14ac:dyDescent="0.3">
      <c r="A353" s="42" t="s">
        <v>122</v>
      </c>
      <c r="B353" s="42" t="s">
        <v>121</v>
      </c>
      <c r="C353" s="4" t="s">
        <v>1522</v>
      </c>
      <c r="D353" s="86" t="s">
        <v>159</v>
      </c>
      <c r="E353" s="16" t="s">
        <v>1610</v>
      </c>
      <c r="F353" s="86" t="s">
        <v>125</v>
      </c>
      <c r="H353" s="98" t="s">
        <v>420</v>
      </c>
      <c r="I353" s="86" t="s">
        <v>32</v>
      </c>
      <c r="J353" s="42" t="str">
        <f t="shared" si="21"/>
        <v>DEM02001</v>
      </c>
      <c r="K353" s="46" t="s">
        <v>1633</v>
      </c>
      <c r="L353" s="11" t="s">
        <v>40</v>
      </c>
      <c r="M353" s="11">
        <v>1</v>
      </c>
      <c r="O353" s="16" t="s">
        <v>159</v>
      </c>
      <c r="P353" s="4" t="s">
        <v>543</v>
      </c>
      <c r="Q353" s="9">
        <v>0.13</v>
      </c>
      <c r="R353" s="4" t="s">
        <v>544</v>
      </c>
      <c r="S353" s="4" t="s">
        <v>370</v>
      </c>
      <c r="T353" s="5">
        <f>VLOOKUP(S353,[1]税率!A:B,2,0)</f>
        <v>0</v>
      </c>
      <c r="U353" s="4" t="str">
        <f>VLOOKUP(S353,[1]税率!A:C,3,0)</f>
        <v>FW</v>
      </c>
      <c r="V353" s="16" t="s">
        <v>1613</v>
      </c>
      <c r="W353" s="4" t="s">
        <v>1614</v>
      </c>
      <c r="X353" s="4" t="s">
        <v>54</v>
      </c>
      <c r="Y353" s="4" t="s">
        <v>54</v>
      </c>
      <c r="Z353" s="4" t="s">
        <v>54</v>
      </c>
      <c r="AA353" s="4" t="s">
        <v>54</v>
      </c>
      <c r="AB353" s="9"/>
      <c r="AC353" s="9" t="s">
        <v>683</v>
      </c>
      <c r="AF353" s="86"/>
      <c r="AG353" s="4" t="s">
        <v>1615</v>
      </c>
      <c r="AI353" s="5"/>
      <c r="AJ353" s="4" t="s">
        <v>323</v>
      </c>
      <c r="AK353" s="4" t="s">
        <v>323</v>
      </c>
      <c r="AL353" s="4" t="s">
        <v>407</v>
      </c>
      <c r="AM353" s="4" t="s">
        <v>323</v>
      </c>
      <c r="AN353" s="4" t="s">
        <v>323</v>
      </c>
      <c r="AP353" s="9" t="s">
        <v>42</v>
      </c>
      <c r="AQ353" s="4" t="s">
        <v>324</v>
      </c>
      <c r="AU353" s="43">
        <f>VLOOKUP(J353,[1]zmm081!$A$1:$D$1801,3,FALSE)</f>
        <v>5101023000</v>
      </c>
      <c r="AV353" s="43" t="str">
        <f>VLOOKUP(J353,[1]zmm081!$A$1:$D$1801,4,FALSE)</f>
        <v>费用-电费</v>
      </c>
      <c r="AZ353" s="101">
        <f t="shared" si="22"/>
        <v>0</v>
      </c>
    </row>
    <row r="354" spans="1:52" ht="13.05" customHeight="1" x14ac:dyDescent="0.3">
      <c r="A354" s="42" t="s">
        <v>122</v>
      </c>
      <c r="B354" s="42" t="s">
        <v>121</v>
      </c>
      <c r="C354" s="4" t="s">
        <v>1522</v>
      </c>
      <c r="D354" s="86" t="s">
        <v>159</v>
      </c>
      <c r="E354" s="16" t="s">
        <v>1610</v>
      </c>
      <c r="F354" s="86" t="s">
        <v>125</v>
      </c>
      <c r="H354" s="98" t="s">
        <v>420</v>
      </c>
      <c r="I354" s="86" t="s">
        <v>125</v>
      </c>
      <c r="J354" s="42" t="str">
        <f t="shared" si="21"/>
        <v>DEM02002</v>
      </c>
      <c r="K354" s="46" t="s">
        <v>1635</v>
      </c>
      <c r="L354" s="11" t="s">
        <v>1618</v>
      </c>
      <c r="M354" s="11">
        <v>1</v>
      </c>
      <c r="O354" s="16" t="s">
        <v>159</v>
      </c>
      <c r="P354" s="4" t="s">
        <v>543</v>
      </c>
      <c r="Q354" s="9">
        <v>0.13</v>
      </c>
      <c r="R354" s="4" t="s">
        <v>544</v>
      </c>
      <c r="S354" s="4" t="s">
        <v>370</v>
      </c>
      <c r="T354" s="5">
        <f>VLOOKUP(S354,[1]税率!A:B,2,0)</f>
        <v>0</v>
      </c>
      <c r="U354" s="4" t="str">
        <f>VLOOKUP(S354,[1]税率!A:C,3,0)</f>
        <v>FW</v>
      </c>
      <c r="V354" s="16" t="s">
        <v>1613</v>
      </c>
      <c r="W354" s="4" t="s">
        <v>1614</v>
      </c>
      <c r="X354" s="4" t="s">
        <v>54</v>
      </c>
      <c r="Y354" s="4" t="s">
        <v>54</v>
      </c>
      <c r="Z354" s="4" t="s">
        <v>54</v>
      </c>
      <c r="AA354" s="4" t="s">
        <v>54</v>
      </c>
      <c r="AB354" s="9"/>
      <c r="AC354" s="9" t="s">
        <v>683</v>
      </c>
      <c r="AF354" s="86"/>
      <c r="AI354" s="5"/>
      <c r="AJ354" s="4" t="s">
        <v>323</v>
      </c>
      <c r="AK354" s="4" t="s">
        <v>323</v>
      </c>
      <c r="AL354" s="4" t="s">
        <v>407</v>
      </c>
      <c r="AM354" s="4" t="s">
        <v>323</v>
      </c>
      <c r="AN354" s="4" t="s">
        <v>323</v>
      </c>
      <c r="AP354" s="9" t="s">
        <v>42</v>
      </c>
      <c r="AQ354" s="4" t="s">
        <v>324</v>
      </c>
      <c r="AU354" s="43">
        <f>VLOOKUP(J354,[1]zmm081!$A$1:$D$1801,3,FALSE)</f>
        <v>5101023000</v>
      </c>
      <c r="AV354" s="43" t="str">
        <f>VLOOKUP(J354,[1]zmm081!$A$1:$D$1801,4,FALSE)</f>
        <v>费用-电费</v>
      </c>
      <c r="AZ354" s="101">
        <f t="shared" si="22"/>
        <v>0</v>
      </c>
    </row>
    <row r="355" spans="1:52" ht="13.05" customHeight="1" x14ac:dyDescent="0.3">
      <c r="A355" s="42" t="s">
        <v>122</v>
      </c>
      <c r="B355" s="42" t="s">
        <v>121</v>
      </c>
      <c r="C355" s="4" t="s">
        <v>1522</v>
      </c>
      <c r="D355" s="86" t="s">
        <v>159</v>
      </c>
      <c r="E355" s="16" t="s">
        <v>1619</v>
      </c>
      <c r="F355" s="86" t="s">
        <v>152</v>
      </c>
      <c r="H355" s="98" t="s">
        <v>420</v>
      </c>
      <c r="I355" s="86" t="s">
        <v>32</v>
      </c>
      <c r="J355" s="42" t="str">
        <f t="shared" si="21"/>
        <v>DEM03001</v>
      </c>
      <c r="K355" s="46" t="s">
        <v>1637</v>
      </c>
      <c r="L355" s="11" t="s">
        <v>763</v>
      </c>
      <c r="M355" s="11">
        <v>1</v>
      </c>
      <c r="O355" s="16" t="s">
        <v>159</v>
      </c>
      <c r="P355" s="4" t="s">
        <v>838</v>
      </c>
      <c r="Q355" s="9">
        <v>0.09</v>
      </c>
      <c r="R355" s="4" t="s">
        <v>544</v>
      </c>
      <c r="S355" s="4" t="s">
        <v>404</v>
      </c>
      <c r="T355" s="5">
        <f>VLOOKUP(S355,[1]税率!A:B,2,0)</f>
        <v>2.9999999999999997E-4</v>
      </c>
      <c r="U355" s="4" t="str">
        <f>VLOOKUP(S355,[1]税率!A:C,3,0)</f>
        <v>CG</v>
      </c>
      <c r="V355" s="16" t="s">
        <v>1622</v>
      </c>
      <c r="W355" s="4" t="s">
        <v>1623</v>
      </c>
      <c r="X355" s="4" t="s">
        <v>54</v>
      </c>
      <c r="Y355" s="4" t="s">
        <v>54</v>
      </c>
      <c r="Z355" s="4" t="s">
        <v>54</v>
      </c>
      <c r="AA355" s="4" t="s">
        <v>54</v>
      </c>
      <c r="AB355" s="9"/>
      <c r="AC355" s="9" t="s">
        <v>683</v>
      </c>
      <c r="AF355" s="86"/>
      <c r="AI355" s="5"/>
      <c r="AJ355" s="4" t="s">
        <v>323</v>
      </c>
      <c r="AK355" s="4" t="s">
        <v>323</v>
      </c>
      <c r="AL355" s="4" t="s">
        <v>407</v>
      </c>
      <c r="AM355" s="4" t="s">
        <v>323</v>
      </c>
      <c r="AN355" s="4" t="s">
        <v>323</v>
      </c>
      <c r="AP355" s="9" t="s">
        <v>42</v>
      </c>
      <c r="AQ355" s="4" t="s">
        <v>324</v>
      </c>
      <c r="AU355" s="43">
        <f>VLOOKUP(J355,[1]zmm081!$A$1:$D$1801,3,FALSE)</f>
        <v>5101024000</v>
      </c>
      <c r="AV355" s="43" t="str">
        <f>VLOOKUP(J355,[1]zmm081!$A$1:$D$1801,4,FALSE)</f>
        <v>费用-气费</v>
      </c>
      <c r="AZ355" s="101">
        <f t="shared" si="22"/>
        <v>0</v>
      </c>
    </row>
    <row r="356" spans="1:52" ht="13.05" customHeight="1" x14ac:dyDescent="0.3">
      <c r="A356" s="42" t="s">
        <v>122</v>
      </c>
      <c r="B356" s="42" t="s">
        <v>121</v>
      </c>
      <c r="C356" s="4" t="s">
        <v>1522</v>
      </c>
      <c r="D356" s="86" t="s">
        <v>159</v>
      </c>
      <c r="E356" s="16" t="s">
        <v>1619</v>
      </c>
      <c r="F356" s="86" t="s">
        <v>152</v>
      </c>
      <c r="H356" s="98" t="s">
        <v>420</v>
      </c>
      <c r="I356" s="86" t="s">
        <v>125</v>
      </c>
      <c r="J356" s="42" t="str">
        <f t="shared" si="21"/>
        <v>DEM03002</v>
      </c>
      <c r="K356" s="46" t="s">
        <v>1639</v>
      </c>
      <c r="L356" s="11" t="s">
        <v>763</v>
      </c>
      <c r="M356" s="11">
        <v>1</v>
      </c>
      <c r="O356" s="16" t="s">
        <v>159</v>
      </c>
      <c r="P356" s="4" t="s">
        <v>838</v>
      </c>
      <c r="Q356" s="9">
        <v>0.09</v>
      </c>
      <c r="R356" s="4" t="s">
        <v>544</v>
      </c>
      <c r="S356" s="4" t="s">
        <v>404</v>
      </c>
      <c r="T356" s="5">
        <f>VLOOKUP(S356,[1]税率!A:B,2,0)</f>
        <v>2.9999999999999997E-4</v>
      </c>
      <c r="U356" s="4" t="str">
        <f>VLOOKUP(S356,[1]税率!A:C,3,0)</f>
        <v>CG</v>
      </c>
      <c r="V356" s="16" t="s">
        <v>1622</v>
      </c>
      <c r="W356" s="4" t="s">
        <v>1623</v>
      </c>
      <c r="X356" s="4" t="s">
        <v>54</v>
      </c>
      <c r="Y356" s="4" t="s">
        <v>54</v>
      </c>
      <c r="Z356" s="4" t="s">
        <v>54</v>
      </c>
      <c r="AA356" s="4" t="s">
        <v>54</v>
      </c>
      <c r="AB356" s="9"/>
      <c r="AC356" s="9" t="s">
        <v>683</v>
      </c>
      <c r="AF356" s="86"/>
      <c r="AI356" s="5"/>
      <c r="AJ356" s="4" t="s">
        <v>323</v>
      </c>
      <c r="AK356" s="4" t="s">
        <v>323</v>
      </c>
      <c r="AL356" s="4" t="s">
        <v>407</v>
      </c>
      <c r="AM356" s="4" t="s">
        <v>323</v>
      </c>
      <c r="AN356" s="4" t="s">
        <v>323</v>
      </c>
      <c r="AP356" s="9" t="s">
        <v>42</v>
      </c>
      <c r="AQ356" s="4" t="s">
        <v>324</v>
      </c>
      <c r="AU356" s="43">
        <f>VLOOKUP(J356,[1]zmm081!$A$1:$D$1801,3,FALSE)</f>
        <v>5101024000</v>
      </c>
      <c r="AV356" s="43" t="str">
        <f>VLOOKUP(J356,[1]zmm081!$A$1:$D$1801,4,FALSE)</f>
        <v>费用-气费</v>
      </c>
      <c r="AZ356" s="101">
        <f t="shared" si="22"/>
        <v>0</v>
      </c>
    </row>
    <row r="357" spans="1:52" ht="13.05" customHeight="1" x14ac:dyDescent="0.3">
      <c r="A357" s="42" t="s">
        <v>122</v>
      </c>
      <c r="B357" s="42" t="s">
        <v>121</v>
      </c>
      <c r="C357" s="4" t="s">
        <v>1522</v>
      </c>
      <c r="D357" s="86" t="s">
        <v>159</v>
      </c>
      <c r="E357" s="16" t="s">
        <v>1619</v>
      </c>
      <c r="F357" s="86" t="s">
        <v>152</v>
      </c>
      <c r="H357" s="98" t="s">
        <v>420</v>
      </c>
      <c r="I357" s="86" t="s">
        <v>152</v>
      </c>
      <c r="J357" s="42" t="str">
        <f t="shared" si="21"/>
        <v>DEM03003</v>
      </c>
      <c r="K357" s="46" t="s">
        <v>1641</v>
      </c>
      <c r="L357" s="11" t="s">
        <v>763</v>
      </c>
      <c r="M357" s="11">
        <v>1</v>
      </c>
      <c r="O357" s="16" t="s">
        <v>159</v>
      </c>
      <c r="P357" s="4" t="s">
        <v>838</v>
      </c>
      <c r="Q357" s="9">
        <v>0.09</v>
      </c>
      <c r="R357" s="4" t="s">
        <v>544</v>
      </c>
      <c r="S357" s="4" t="s">
        <v>404</v>
      </c>
      <c r="T357" s="5">
        <f>VLOOKUP(S357,[1]税率!A:B,2,0)</f>
        <v>2.9999999999999997E-4</v>
      </c>
      <c r="U357" s="4" t="str">
        <f>VLOOKUP(S357,[1]税率!A:C,3,0)</f>
        <v>CG</v>
      </c>
      <c r="V357" s="4" t="s">
        <v>1622</v>
      </c>
      <c r="W357" s="4" t="s">
        <v>1623</v>
      </c>
      <c r="X357" s="4" t="s">
        <v>54</v>
      </c>
      <c r="Y357" s="4" t="s">
        <v>54</v>
      </c>
      <c r="Z357" s="4" t="s">
        <v>54</v>
      </c>
      <c r="AA357" s="4" t="s">
        <v>54</v>
      </c>
      <c r="AC357" s="4" t="s">
        <v>683</v>
      </c>
      <c r="AF357" s="4"/>
      <c r="AJ357" s="4" t="s">
        <v>323</v>
      </c>
      <c r="AK357" s="4" t="s">
        <v>323</v>
      </c>
      <c r="AL357" s="4" t="s">
        <v>407</v>
      </c>
      <c r="AM357" s="4" t="s">
        <v>323</v>
      </c>
      <c r="AN357" s="4" t="s">
        <v>323</v>
      </c>
      <c r="AP357" s="4" t="s">
        <v>42</v>
      </c>
      <c r="AQ357" s="4" t="s">
        <v>324</v>
      </c>
      <c r="AU357" s="43">
        <f>VLOOKUP(J357,[1]zmm081!$A$1:$D$1801,3,FALSE)</f>
        <v>5101024000</v>
      </c>
      <c r="AV357" s="43" t="str">
        <f>VLOOKUP(J357,[1]zmm081!$A$1:$D$1801,4,FALSE)</f>
        <v>费用-气费</v>
      </c>
      <c r="AZ357" s="43">
        <f t="shared" si="22"/>
        <v>0</v>
      </c>
    </row>
    <row r="358" spans="1:52" ht="13.05" customHeight="1" x14ac:dyDescent="0.3">
      <c r="A358" s="42" t="s">
        <v>122</v>
      </c>
      <c r="B358" s="42" t="s">
        <v>121</v>
      </c>
      <c r="C358" s="4" t="s">
        <v>1522</v>
      </c>
      <c r="D358" s="86" t="s">
        <v>159</v>
      </c>
      <c r="E358" s="16" t="s">
        <v>1619</v>
      </c>
      <c r="F358" s="86" t="s">
        <v>152</v>
      </c>
      <c r="H358" s="98" t="s">
        <v>420</v>
      </c>
      <c r="I358" s="86" t="s">
        <v>161</v>
      </c>
      <c r="J358" s="42" t="str">
        <f t="shared" si="21"/>
        <v>DEM03004</v>
      </c>
      <c r="K358" s="46" t="s">
        <v>1643</v>
      </c>
      <c r="L358" s="11" t="s">
        <v>574</v>
      </c>
      <c r="M358" s="11">
        <v>1</v>
      </c>
      <c r="O358" s="16" t="s">
        <v>159</v>
      </c>
      <c r="P358" s="4" t="s">
        <v>838</v>
      </c>
      <c r="Q358" s="9">
        <v>0.09</v>
      </c>
      <c r="R358" s="4" t="s">
        <v>544</v>
      </c>
      <c r="S358" s="4" t="s">
        <v>404</v>
      </c>
      <c r="T358" s="5">
        <f>VLOOKUP(S358,[1]税率!A:B,2,0)</f>
        <v>2.9999999999999997E-4</v>
      </c>
      <c r="U358" s="4" t="str">
        <f>VLOOKUP(S358,[1]税率!A:C,3,0)</f>
        <v>CG</v>
      </c>
      <c r="V358" s="4" t="s">
        <v>1622</v>
      </c>
      <c r="W358" s="4" t="s">
        <v>1623</v>
      </c>
      <c r="X358" s="4" t="s">
        <v>54</v>
      </c>
      <c r="Y358" s="4" t="s">
        <v>54</v>
      </c>
      <c r="Z358" s="4" t="s">
        <v>54</v>
      </c>
      <c r="AA358" s="4" t="s">
        <v>54</v>
      </c>
      <c r="AC358" s="4" t="s">
        <v>683</v>
      </c>
      <c r="AF358" s="4"/>
      <c r="AJ358" s="4" t="s">
        <v>323</v>
      </c>
      <c r="AK358" s="4" t="s">
        <v>323</v>
      </c>
      <c r="AL358" s="4" t="s">
        <v>407</v>
      </c>
      <c r="AM358" s="4" t="s">
        <v>323</v>
      </c>
      <c r="AN358" s="4" t="s">
        <v>323</v>
      </c>
      <c r="AP358" s="4" t="s">
        <v>42</v>
      </c>
      <c r="AQ358" s="4" t="s">
        <v>324</v>
      </c>
      <c r="AU358" s="43">
        <f>VLOOKUP(J358,[1]zmm081!$A$1:$D$1801,3,FALSE)</f>
        <v>5101024000</v>
      </c>
      <c r="AV358" s="43" t="str">
        <f>VLOOKUP(J358,[1]zmm081!$A$1:$D$1801,4,FALSE)</f>
        <v>费用-气费</v>
      </c>
      <c r="AZ358" s="43">
        <f t="shared" si="22"/>
        <v>0</v>
      </c>
    </row>
    <row r="359" spans="1:52" ht="13.05" customHeight="1" x14ac:dyDescent="0.3">
      <c r="A359" s="42" t="s">
        <v>129</v>
      </c>
      <c r="B359" s="42" t="s">
        <v>128</v>
      </c>
      <c r="E359" s="16" t="s">
        <v>1644</v>
      </c>
      <c r="F359" s="86" t="s">
        <v>32</v>
      </c>
      <c r="G359" s="16" t="s">
        <v>1644</v>
      </c>
      <c r="J359" s="42" t="str">
        <f t="shared" si="21"/>
        <v>DF01</v>
      </c>
      <c r="K359" s="4" t="s">
        <v>1646</v>
      </c>
      <c r="L359" s="11" t="s">
        <v>40</v>
      </c>
      <c r="M359" s="11">
        <v>2</v>
      </c>
      <c r="N359" s="4" t="s">
        <v>1647</v>
      </c>
      <c r="O359" s="16">
        <f t="shared" ref="O359:O373" si="24">D359</f>
        <v>0</v>
      </c>
      <c r="P359" s="4" t="s">
        <v>402</v>
      </c>
      <c r="Q359" s="9">
        <f>VLOOKUP($P359,[1]税率!$H:$K,3,0)</f>
        <v>0.13</v>
      </c>
      <c r="R359" s="4" t="str">
        <f>VLOOKUP($P359,[1]税率!$H:$K,4,0)</f>
        <v>货物、加工修理修配劳务（进）</v>
      </c>
      <c r="S359" s="4" t="s">
        <v>328</v>
      </c>
      <c r="T359" s="5">
        <f>VLOOKUP(S359,[1]税率!A:B,2,0)</f>
        <v>5.0000000000000001E-4</v>
      </c>
      <c r="U359" s="4" t="str">
        <f>VLOOKUP(S359,[1]税率!A:C,3,0)</f>
        <v>JG</v>
      </c>
      <c r="X359" s="4" t="s">
        <v>58</v>
      </c>
      <c r="Y359" s="4" t="s">
        <v>58</v>
      </c>
      <c r="Z359" s="4" t="s">
        <v>58</v>
      </c>
      <c r="AA359" s="4" t="s">
        <v>58</v>
      </c>
      <c r="AC359" s="4" t="s">
        <v>1648</v>
      </c>
      <c r="AF359" s="4"/>
      <c r="AJ359" s="4" t="s">
        <v>323</v>
      </c>
      <c r="AK359" s="4" t="s">
        <v>323</v>
      </c>
      <c r="AL359" s="4" t="s">
        <v>323</v>
      </c>
      <c r="AM359" s="4" t="s">
        <v>323</v>
      </c>
      <c r="AN359" s="4" t="s">
        <v>323</v>
      </c>
      <c r="AP359" s="4" t="s">
        <v>42</v>
      </c>
      <c r="AQ359" s="4" t="s">
        <v>324</v>
      </c>
      <c r="AU359" s="43">
        <f>VLOOKUP(J359,[1]zmm081!$A$1:$D$1801,3,FALSE)</f>
        <v>0</v>
      </c>
      <c r="AV359" s="43">
        <f>VLOOKUP(J359,[1]zmm081!$A$1:$D$1801,4,FALSE)</f>
        <v>0</v>
      </c>
      <c r="AZ359" s="43">
        <f t="shared" si="22"/>
        <v>0</v>
      </c>
    </row>
    <row r="360" spans="1:52" ht="13.05" customHeight="1" x14ac:dyDescent="0.3">
      <c r="A360" s="42" t="s">
        <v>129</v>
      </c>
      <c r="B360" s="42" t="s">
        <v>128</v>
      </c>
      <c r="C360" s="4" t="s">
        <v>419</v>
      </c>
      <c r="D360" s="11" t="s">
        <v>101</v>
      </c>
      <c r="E360" s="16" t="s">
        <v>1644</v>
      </c>
      <c r="F360" s="86" t="s">
        <v>32</v>
      </c>
      <c r="G360" s="16" t="s">
        <v>1644</v>
      </c>
      <c r="H360" s="98" t="s">
        <v>420</v>
      </c>
      <c r="I360" s="86" t="s">
        <v>32</v>
      </c>
      <c r="J360" s="42" t="str">
        <f t="shared" si="21"/>
        <v>DFA01001</v>
      </c>
      <c r="K360" s="4" t="s">
        <v>1650</v>
      </c>
      <c r="L360" s="92" t="s">
        <v>40</v>
      </c>
      <c r="M360" s="11">
        <v>1</v>
      </c>
      <c r="N360" s="9" t="s">
        <v>1651</v>
      </c>
      <c r="O360" s="16" t="str">
        <f t="shared" si="24"/>
        <v>A</v>
      </c>
      <c r="P360" s="4" t="s">
        <v>402</v>
      </c>
      <c r="Q360" s="9">
        <f>VLOOKUP($P360,[1]税率!$H:$K,3,0)</f>
        <v>0.13</v>
      </c>
      <c r="R360" s="4" t="str">
        <f>VLOOKUP($P360,[1]税率!$H:$K,4,0)</f>
        <v>货物、加工修理修配劳务（进）</v>
      </c>
      <c r="S360" s="16" t="s">
        <v>328</v>
      </c>
      <c r="T360" s="5">
        <f>VLOOKUP(S360,[1]税率!A:B,2,0)</f>
        <v>5.0000000000000001E-4</v>
      </c>
      <c r="U360" s="4" t="str">
        <f>VLOOKUP(S360,[1]税率!A:C,3,0)</f>
        <v>JG</v>
      </c>
      <c r="V360" s="4" t="s">
        <v>424</v>
      </c>
      <c r="W360" s="4" t="s">
        <v>425</v>
      </c>
      <c r="X360" s="4" t="s">
        <v>54</v>
      </c>
      <c r="Y360" s="4" t="s">
        <v>54</v>
      </c>
      <c r="Z360" s="4" t="s">
        <v>54</v>
      </c>
      <c r="AA360" s="4" t="s">
        <v>54</v>
      </c>
      <c r="AF360" s="4"/>
      <c r="AJ360" s="4" t="s">
        <v>323</v>
      </c>
      <c r="AK360" s="4" t="s">
        <v>231</v>
      </c>
      <c r="AL360" s="4" t="s">
        <v>407</v>
      </c>
      <c r="AN360" s="4" t="s">
        <v>323</v>
      </c>
      <c r="AP360" s="4" t="s">
        <v>434</v>
      </c>
      <c r="AQ360" s="4" t="s">
        <v>324</v>
      </c>
      <c r="AU360" s="43">
        <f>VLOOKUP(J360,[1]zmm081!$A$1:$D$1801,3,FALSE)</f>
        <v>5101011000</v>
      </c>
      <c r="AV360" s="43" t="str">
        <f>VLOOKUP(J360,[1]zmm081!$A$1:$D$1801,4,FALSE)</f>
        <v>费用-办公费</v>
      </c>
      <c r="AZ360" s="43">
        <f t="shared" si="22"/>
        <v>0</v>
      </c>
    </row>
    <row r="361" spans="1:52" ht="13.05" customHeight="1" x14ac:dyDescent="0.3">
      <c r="A361" s="42" t="s">
        <v>129</v>
      </c>
      <c r="B361" s="42" t="s">
        <v>128</v>
      </c>
      <c r="C361" s="4" t="s">
        <v>419</v>
      </c>
      <c r="D361" s="11" t="s">
        <v>101</v>
      </c>
      <c r="E361" s="16" t="s">
        <v>1644</v>
      </c>
      <c r="F361" s="86" t="s">
        <v>32</v>
      </c>
      <c r="G361" s="16" t="s">
        <v>1644</v>
      </c>
      <c r="H361" s="98" t="s">
        <v>420</v>
      </c>
      <c r="I361" s="86" t="s">
        <v>125</v>
      </c>
      <c r="J361" s="42" t="str">
        <f t="shared" si="21"/>
        <v>DFA01002</v>
      </c>
      <c r="K361" s="4" t="s">
        <v>1653</v>
      </c>
      <c r="L361" s="92" t="s">
        <v>40</v>
      </c>
      <c r="M361" s="11">
        <v>1</v>
      </c>
      <c r="N361" s="9" t="s">
        <v>1654</v>
      </c>
      <c r="O361" s="16" t="str">
        <f t="shared" si="24"/>
        <v>A</v>
      </c>
      <c r="P361" s="4" t="s">
        <v>402</v>
      </c>
      <c r="Q361" s="9">
        <f>VLOOKUP($P361,[1]税率!$H:$K,3,0)</f>
        <v>0.13</v>
      </c>
      <c r="R361" s="4" t="str">
        <f>VLOOKUP($P361,[1]税率!$H:$K,4,0)</f>
        <v>货物、加工修理修配劳务（进）</v>
      </c>
      <c r="S361" s="16" t="s">
        <v>328</v>
      </c>
      <c r="T361" s="5">
        <f>VLOOKUP(S361,[1]税率!A:B,2,0)</f>
        <v>5.0000000000000001E-4</v>
      </c>
      <c r="U361" s="4" t="str">
        <f>VLOOKUP(S361,[1]税率!A:C,3,0)</f>
        <v>JG</v>
      </c>
      <c r="V361" s="16" t="s">
        <v>1655</v>
      </c>
      <c r="W361" s="4" t="s">
        <v>1656</v>
      </c>
      <c r="X361" s="4" t="s">
        <v>54</v>
      </c>
      <c r="Y361" s="4" t="s">
        <v>54</v>
      </c>
      <c r="Z361" s="4" t="s">
        <v>54</v>
      </c>
      <c r="AA361" s="4" t="s">
        <v>54</v>
      </c>
      <c r="AB361" s="9"/>
      <c r="AC361" s="9"/>
      <c r="AF361" s="86"/>
      <c r="AI361" s="5"/>
      <c r="AJ361" s="4" t="s">
        <v>323</v>
      </c>
      <c r="AK361" s="4" t="s">
        <v>231</v>
      </c>
      <c r="AL361" s="4" t="s">
        <v>407</v>
      </c>
      <c r="AN361" s="4" t="s">
        <v>430</v>
      </c>
      <c r="AP361" s="9" t="s">
        <v>434</v>
      </c>
      <c r="AQ361" s="4" t="s">
        <v>324</v>
      </c>
      <c r="AR361" s="4" t="s">
        <v>1657</v>
      </c>
      <c r="AS361" s="4" t="s">
        <v>1658</v>
      </c>
      <c r="AU361" s="43">
        <f>VLOOKUP(J361,[1]zmm081!$A$1:$D$1801,3,FALSE)</f>
        <v>5101061000</v>
      </c>
      <c r="AV361" s="43" t="str">
        <f>VLOOKUP(J361,[1]zmm081!$A$1:$D$1801,4,FALSE)</f>
        <v>费用-加工费</v>
      </c>
      <c r="AZ361" s="101">
        <f t="shared" si="22"/>
        <v>0</v>
      </c>
    </row>
    <row r="362" spans="1:52" ht="13.05" customHeight="1" x14ac:dyDescent="0.3">
      <c r="A362" s="42" t="s">
        <v>129</v>
      </c>
      <c r="B362" s="42" t="s">
        <v>128</v>
      </c>
      <c r="C362" s="4" t="s">
        <v>419</v>
      </c>
      <c r="D362" s="11" t="s">
        <v>101</v>
      </c>
      <c r="E362" s="16" t="s">
        <v>1644</v>
      </c>
      <c r="F362" s="86" t="s">
        <v>32</v>
      </c>
      <c r="G362" s="16" t="s">
        <v>1644</v>
      </c>
      <c r="H362" s="98" t="s">
        <v>420</v>
      </c>
      <c r="I362" s="86" t="s">
        <v>152</v>
      </c>
      <c r="J362" s="42" t="str">
        <f t="shared" si="21"/>
        <v>DFA01003</v>
      </c>
      <c r="K362" s="4" t="s">
        <v>1660</v>
      </c>
      <c r="L362" s="92" t="s">
        <v>40</v>
      </c>
      <c r="M362" s="11">
        <v>1</v>
      </c>
      <c r="N362" s="9" t="s">
        <v>1661</v>
      </c>
      <c r="O362" s="16" t="str">
        <f t="shared" si="24"/>
        <v>A</v>
      </c>
      <c r="P362" s="4" t="s">
        <v>402</v>
      </c>
      <c r="Q362" s="9">
        <f>VLOOKUP($P362,[1]税率!$H:$K,3,0)</f>
        <v>0.13</v>
      </c>
      <c r="R362" s="4" t="str">
        <f>VLOOKUP($P362,[1]税率!$H:$K,4,0)</f>
        <v>货物、加工修理修配劳务（进）</v>
      </c>
      <c r="S362" s="16" t="s">
        <v>328</v>
      </c>
      <c r="T362" s="5">
        <f>VLOOKUP(S362,[1]税率!A:B,2,0)</f>
        <v>5.0000000000000001E-4</v>
      </c>
      <c r="U362" s="4" t="str">
        <f>VLOOKUP(S362,[1]税率!A:C,3,0)</f>
        <v>JG</v>
      </c>
      <c r="V362" s="16" t="s">
        <v>1655</v>
      </c>
      <c r="W362" s="4" t="s">
        <v>1656</v>
      </c>
      <c r="X362" s="4" t="s">
        <v>54</v>
      </c>
      <c r="Y362" s="4" t="s">
        <v>54</v>
      </c>
      <c r="Z362" s="4" t="s">
        <v>54</v>
      </c>
      <c r="AA362" s="4" t="s">
        <v>54</v>
      </c>
      <c r="AB362" s="9"/>
      <c r="AC362" s="9" t="s">
        <v>1648</v>
      </c>
      <c r="AF362" s="86"/>
      <c r="AI362" s="5"/>
      <c r="AJ362" s="4" t="s">
        <v>323</v>
      </c>
      <c r="AK362" s="4" t="s">
        <v>231</v>
      </c>
      <c r="AL362" s="4" t="s">
        <v>407</v>
      </c>
      <c r="AN362" s="4" t="s">
        <v>430</v>
      </c>
      <c r="AP362" s="9" t="s">
        <v>434</v>
      </c>
      <c r="AQ362" s="4" t="s">
        <v>324</v>
      </c>
      <c r="AR362" s="4" t="s">
        <v>629</v>
      </c>
      <c r="AS362" s="4" t="s">
        <v>1662</v>
      </c>
      <c r="AU362" s="43">
        <f>VLOOKUP(J362,[1]zmm081!$A$1:$D$1801,3,FALSE)</f>
        <v>5101061000</v>
      </c>
      <c r="AV362" s="43" t="str">
        <f>VLOOKUP(J362,[1]zmm081!$A$1:$D$1801,4,FALSE)</f>
        <v>费用-加工费</v>
      </c>
      <c r="AZ362" s="101">
        <f t="shared" si="22"/>
        <v>0</v>
      </c>
    </row>
    <row r="363" spans="1:52" ht="13.05" customHeight="1" x14ac:dyDescent="0.3">
      <c r="A363" s="42" t="s">
        <v>129</v>
      </c>
      <c r="B363" s="42" t="s">
        <v>128</v>
      </c>
      <c r="C363" s="4" t="s">
        <v>419</v>
      </c>
      <c r="D363" s="11" t="s">
        <v>101</v>
      </c>
      <c r="E363" s="16" t="s">
        <v>1644</v>
      </c>
      <c r="F363" s="86" t="s">
        <v>32</v>
      </c>
      <c r="G363" s="16" t="s">
        <v>1644</v>
      </c>
      <c r="H363" s="98" t="s">
        <v>420</v>
      </c>
      <c r="I363" s="86" t="s">
        <v>161</v>
      </c>
      <c r="J363" s="42" t="str">
        <f t="shared" si="21"/>
        <v>DFA01004</v>
      </c>
      <c r="K363" s="4" t="s">
        <v>1664</v>
      </c>
      <c r="L363" s="92" t="s">
        <v>141</v>
      </c>
      <c r="M363" s="11">
        <v>1</v>
      </c>
      <c r="N363" s="4" t="s">
        <v>1665</v>
      </c>
      <c r="O363" s="16" t="str">
        <f t="shared" si="24"/>
        <v>A</v>
      </c>
      <c r="P363" s="4" t="s">
        <v>402</v>
      </c>
      <c r="Q363" s="9">
        <f>VLOOKUP($P363,[1]税率!$H:$K,3,0)</f>
        <v>0.13</v>
      </c>
      <c r="R363" s="4" t="str">
        <f>VLOOKUP($P363,[1]税率!$H:$K,4,0)</f>
        <v>货物、加工修理修配劳务（进）</v>
      </c>
      <c r="S363" s="16" t="s">
        <v>328</v>
      </c>
      <c r="T363" s="5">
        <f>VLOOKUP(S363,[1]税率!A:B,2,0)</f>
        <v>5.0000000000000001E-4</v>
      </c>
      <c r="U363" s="4" t="str">
        <f>VLOOKUP(S363,[1]税率!A:C,3,0)</f>
        <v>JG</v>
      </c>
      <c r="V363" s="4" t="s">
        <v>1655</v>
      </c>
      <c r="W363" s="4" t="s">
        <v>1656</v>
      </c>
      <c r="X363" s="4" t="s">
        <v>54</v>
      </c>
      <c r="Y363" s="4" t="s">
        <v>54</v>
      </c>
      <c r="Z363" s="4" t="s">
        <v>54</v>
      </c>
      <c r="AA363" s="4" t="s">
        <v>54</v>
      </c>
      <c r="AC363" s="4" t="s">
        <v>1648</v>
      </c>
      <c r="AF363" s="4"/>
      <c r="AJ363" s="4" t="s">
        <v>323</v>
      </c>
      <c r="AK363" s="4" t="s">
        <v>231</v>
      </c>
      <c r="AL363" s="4" t="s">
        <v>407</v>
      </c>
      <c r="AN363" s="4" t="s">
        <v>430</v>
      </c>
      <c r="AP363" s="4" t="s">
        <v>434</v>
      </c>
      <c r="AQ363" s="4" t="s">
        <v>324</v>
      </c>
      <c r="AR363" s="4" t="s">
        <v>1666</v>
      </c>
      <c r="AU363" s="43">
        <f>VLOOKUP(J363,[1]zmm081!$A$1:$D$1801,3,FALSE)</f>
        <v>5101061000</v>
      </c>
      <c r="AV363" s="43" t="str">
        <f>VLOOKUP(J363,[1]zmm081!$A$1:$D$1801,4,FALSE)</f>
        <v>费用-加工费</v>
      </c>
      <c r="AZ363" s="43">
        <f t="shared" si="22"/>
        <v>0</v>
      </c>
    </row>
    <row r="364" spans="1:52" ht="13.05" customHeight="1" x14ac:dyDescent="0.3">
      <c r="A364" s="4" t="s">
        <v>129</v>
      </c>
      <c r="B364" s="16" t="s">
        <v>128</v>
      </c>
      <c r="C364" s="4" t="s">
        <v>419</v>
      </c>
      <c r="D364" s="86" t="s">
        <v>101</v>
      </c>
      <c r="E364" s="4" t="s">
        <v>1644</v>
      </c>
      <c r="F364" s="86" t="s">
        <v>32</v>
      </c>
      <c r="G364" s="16" t="s">
        <v>1644</v>
      </c>
      <c r="H364" s="98" t="s">
        <v>420</v>
      </c>
      <c r="I364" s="86" t="s">
        <v>26</v>
      </c>
      <c r="J364" s="42" t="str">
        <f t="shared" si="21"/>
        <v>DFA01005</v>
      </c>
      <c r="K364" s="4" t="s">
        <v>1668</v>
      </c>
      <c r="L364" s="11" t="s">
        <v>40</v>
      </c>
      <c r="M364" s="11">
        <v>1</v>
      </c>
      <c r="N364" s="4" t="s">
        <v>1669</v>
      </c>
      <c r="O364" s="16" t="str">
        <f t="shared" si="24"/>
        <v>A</v>
      </c>
      <c r="P364" s="4" t="s">
        <v>402</v>
      </c>
      <c r="Q364" s="9">
        <f>VLOOKUP($P364,[1]税率!$H:$K,3,0)</f>
        <v>0.13</v>
      </c>
      <c r="R364" s="4" t="str">
        <f>VLOOKUP($P364,[1]税率!$H:$K,4,0)</f>
        <v>货物、加工修理修配劳务（进）</v>
      </c>
      <c r="S364" s="16" t="s">
        <v>328</v>
      </c>
      <c r="T364" s="16">
        <f>VLOOKUP(S364,[1]税率!A:B,2,0)</f>
        <v>5.0000000000000001E-4</v>
      </c>
      <c r="U364" s="4" t="str">
        <f>VLOOKUP(S364,[1]税率!A:C,3,0)</f>
        <v>JG</v>
      </c>
      <c r="V364" s="16" t="s">
        <v>1655</v>
      </c>
      <c r="W364" s="4" t="s">
        <v>1656</v>
      </c>
      <c r="X364" s="4" t="s">
        <v>54</v>
      </c>
      <c r="Y364" s="4" t="s">
        <v>54</v>
      </c>
      <c r="Z364" s="4" t="s">
        <v>54</v>
      </c>
      <c r="AA364" s="4" t="s">
        <v>54</v>
      </c>
      <c r="AB364" s="9"/>
      <c r="AC364" s="9" t="s">
        <v>1648</v>
      </c>
      <c r="AF364" s="86"/>
      <c r="AI364" s="5"/>
      <c r="AJ364" s="4" t="s">
        <v>323</v>
      </c>
      <c r="AK364" s="4" t="s">
        <v>231</v>
      </c>
      <c r="AL364" s="4" t="s">
        <v>407</v>
      </c>
      <c r="AN364" s="4" t="s">
        <v>430</v>
      </c>
      <c r="AP364" s="9" t="s">
        <v>434</v>
      </c>
      <c r="AQ364" s="4" t="s">
        <v>324</v>
      </c>
      <c r="AR364" s="4" t="s">
        <v>1670</v>
      </c>
      <c r="AS364" s="4" t="s">
        <v>1671</v>
      </c>
      <c r="AU364" s="43">
        <f>VLOOKUP(J364,[1]zmm081!$A$1:$D$1801,3,FALSE)</f>
        <v>5101061000</v>
      </c>
      <c r="AV364" s="43" t="str">
        <f>VLOOKUP(J364,[1]zmm081!$A$1:$D$1801,4,FALSE)</f>
        <v>费用-加工费</v>
      </c>
      <c r="AZ364" s="101">
        <f t="shared" si="22"/>
        <v>0</v>
      </c>
    </row>
    <row r="365" spans="1:52" ht="13.05" customHeight="1" x14ac:dyDescent="0.3">
      <c r="A365" s="4" t="s">
        <v>129</v>
      </c>
      <c r="B365" s="16" t="s">
        <v>128</v>
      </c>
      <c r="C365" s="4" t="s">
        <v>419</v>
      </c>
      <c r="D365" s="86" t="s">
        <v>101</v>
      </c>
      <c r="E365" s="4" t="s">
        <v>1644</v>
      </c>
      <c r="F365" s="86" t="s">
        <v>32</v>
      </c>
      <c r="G365" s="16" t="s">
        <v>1644</v>
      </c>
      <c r="H365" s="98" t="s">
        <v>420</v>
      </c>
      <c r="I365" s="86" t="s">
        <v>169</v>
      </c>
      <c r="J365" s="42" t="str">
        <f t="shared" si="21"/>
        <v>DFA01006</v>
      </c>
      <c r="K365" s="4" t="s">
        <v>1673</v>
      </c>
      <c r="L365" s="11" t="s">
        <v>40</v>
      </c>
      <c r="M365" s="11">
        <v>1</v>
      </c>
      <c r="N365" s="110" t="s">
        <v>1674</v>
      </c>
      <c r="O365" s="16" t="str">
        <f t="shared" si="24"/>
        <v>A</v>
      </c>
      <c r="P365" s="4" t="s">
        <v>402</v>
      </c>
      <c r="Q365" s="9">
        <f>VLOOKUP($P365,[1]税率!$H:$K,3,0)</f>
        <v>0.13</v>
      </c>
      <c r="R365" s="4" t="str">
        <f>VLOOKUP($P365,[1]税率!$H:$K,4,0)</f>
        <v>货物、加工修理修配劳务（进）</v>
      </c>
      <c r="S365" s="16" t="s">
        <v>328</v>
      </c>
      <c r="T365" s="5">
        <f>VLOOKUP(S365,[1]税率!A:B,2,0)</f>
        <v>5.0000000000000001E-4</v>
      </c>
      <c r="U365" s="4" t="str">
        <f>VLOOKUP(S365,[1]税率!A:C,3,0)</f>
        <v>JG</v>
      </c>
      <c r="V365" s="16" t="s">
        <v>1655</v>
      </c>
      <c r="W365" s="4" t="s">
        <v>1656</v>
      </c>
      <c r="X365" s="4" t="s">
        <v>54</v>
      </c>
      <c r="Y365" s="4" t="s">
        <v>54</v>
      </c>
      <c r="Z365" s="4" t="s">
        <v>54</v>
      </c>
      <c r="AA365" s="4" t="s">
        <v>54</v>
      </c>
      <c r="AB365" s="9"/>
      <c r="AC365" s="9" t="s">
        <v>1648</v>
      </c>
      <c r="AF365" s="86"/>
      <c r="AI365" s="5"/>
      <c r="AJ365" s="4" t="s">
        <v>323</v>
      </c>
      <c r="AK365" s="4" t="s">
        <v>231</v>
      </c>
      <c r="AL365" s="4" t="s">
        <v>407</v>
      </c>
      <c r="AN365" s="4" t="s">
        <v>644</v>
      </c>
      <c r="AP365" s="9" t="s">
        <v>434</v>
      </c>
      <c r="AQ365" s="4" t="s">
        <v>324</v>
      </c>
      <c r="AR365" s="4" t="s">
        <v>748</v>
      </c>
      <c r="AS365" s="4" t="s">
        <v>1675</v>
      </c>
      <c r="AU365" s="43">
        <f>VLOOKUP(J365,[1]zmm081!$A$1:$D$1801,3,FALSE)</f>
        <v>5101061000</v>
      </c>
      <c r="AV365" s="43" t="str">
        <f>VLOOKUP(J365,[1]zmm081!$A$1:$D$1801,4,FALSE)</f>
        <v>费用-加工费</v>
      </c>
      <c r="AZ365" s="101">
        <f t="shared" si="22"/>
        <v>0</v>
      </c>
    </row>
    <row r="366" spans="1:52" ht="13.05" customHeight="1" x14ac:dyDescent="0.3">
      <c r="A366" s="4" t="s">
        <v>129</v>
      </c>
      <c r="B366" s="16" t="s">
        <v>128</v>
      </c>
      <c r="C366" s="4" t="s">
        <v>419</v>
      </c>
      <c r="D366" s="86" t="s">
        <v>101</v>
      </c>
      <c r="E366" s="4" t="s">
        <v>1644</v>
      </c>
      <c r="F366" s="86" t="s">
        <v>32</v>
      </c>
      <c r="G366" s="16" t="s">
        <v>1644</v>
      </c>
      <c r="H366" s="98" t="s">
        <v>420</v>
      </c>
      <c r="I366" s="86" t="s">
        <v>175</v>
      </c>
      <c r="J366" s="42" t="str">
        <f t="shared" si="21"/>
        <v>DFA01007</v>
      </c>
      <c r="K366" s="4" t="s">
        <v>1677</v>
      </c>
      <c r="L366" s="11" t="s">
        <v>40</v>
      </c>
      <c r="M366" s="11">
        <v>1</v>
      </c>
      <c r="N366" s="4" t="s">
        <v>1678</v>
      </c>
      <c r="O366" s="16" t="str">
        <f t="shared" si="24"/>
        <v>A</v>
      </c>
      <c r="P366" s="4" t="s">
        <v>402</v>
      </c>
      <c r="Q366" s="9">
        <f>VLOOKUP($P366,[1]税率!$H:$K,3,0)</f>
        <v>0.13</v>
      </c>
      <c r="R366" s="4" t="str">
        <f>VLOOKUP($P366,[1]税率!$H:$K,4,0)</f>
        <v>货物、加工修理修配劳务（进）</v>
      </c>
      <c r="S366" s="16" t="s">
        <v>328</v>
      </c>
      <c r="T366" s="5">
        <f>VLOOKUP(S366,[1]税率!A:B,2,0)</f>
        <v>5.0000000000000001E-4</v>
      </c>
      <c r="U366" s="4" t="str">
        <f>VLOOKUP(S366,[1]税率!A:C,3,0)</f>
        <v>JG</v>
      </c>
      <c r="V366" s="4" t="s">
        <v>635</v>
      </c>
      <c r="W366" s="4" t="s">
        <v>636</v>
      </c>
      <c r="X366" s="4" t="s">
        <v>54</v>
      </c>
      <c r="Y366" s="4" t="s">
        <v>54</v>
      </c>
      <c r="Z366" s="4" t="s">
        <v>54</v>
      </c>
      <c r="AA366" s="4" t="s">
        <v>54</v>
      </c>
      <c r="AF366" s="4"/>
      <c r="AJ366" s="4" t="s">
        <v>252</v>
      </c>
      <c r="AK366" s="4" t="s">
        <v>231</v>
      </c>
      <c r="AL366" s="4" t="s">
        <v>252</v>
      </c>
      <c r="AM366" s="4" t="s">
        <v>252</v>
      </c>
      <c r="AN366" s="4" t="s">
        <v>231</v>
      </c>
      <c r="AP366" s="4" t="s">
        <v>393</v>
      </c>
      <c r="AQ366" s="4" t="s">
        <v>324</v>
      </c>
      <c r="AR366" s="4" t="s">
        <v>476</v>
      </c>
      <c r="AS366" s="4" t="s">
        <v>1679</v>
      </c>
      <c r="AU366" s="43">
        <f>VLOOKUP(J366,[1]zmm081!$A$1:$D$1801,3,FALSE)</f>
        <v>5101019000</v>
      </c>
      <c r="AV366" s="43" t="str">
        <f>VLOOKUP(J366,[1]zmm081!$A$1:$D$1801,4,FALSE)</f>
        <v>费用-机械修理费</v>
      </c>
      <c r="AZ366" s="43">
        <f t="shared" si="22"/>
        <v>0</v>
      </c>
    </row>
    <row r="367" spans="1:52" ht="13.05" customHeight="1" x14ac:dyDescent="0.3">
      <c r="A367" s="4" t="s">
        <v>129</v>
      </c>
      <c r="B367" s="16" t="s">
        <v>128</v>
      </c>
      <c r="C367" s="4" t="s">
        <v>419</v>
      </c>
      <c r="D367" s="86" t="s">
        <v>101</v>
      </c>
      <c r="E367" s="4" t="s">
        <v>1644</v>
      </c>
      <c r="F367" s="86" t="s">
        <v>32</v>
      </c>
      <c r="G367" s="16" t="s">
        <v>1644</v>
      </c>
      <c r="H367" s="98" t="s">
        <v>420</v>
      </c>
      <c r="I367" s="86" t="s">
        <v>181</v>
      </c>
      <c r="J367" s="42" t="str">
        <f t="shared" si="21"/>
        <v>DFA01008</v>
      </c>
      <c r="K367" s="4" t="s">
        <v>1681</v>
      </c>
      <c r="L367" s="11" t="s">
        <v>40</v>
      </c>
      <c r="M367" s="11">
        <v>1</v>
      </c>
      <c r="N367" s="4" t="s">
        <v>1682</v>
      </c>
      <c r="O367" s="16" t="str">
        <f t="shared" si="24"/>
        <v>A</v>
      </c>
      <c r="P367" s="4" t="s">
        <v>402</v>
      </c>
      <c r="Q367" s="9">
        <f>VLOOKUP($P367,[1]税率!$H:$K,3,0)</f>
        <v>0.13</v>
      </c>
      <c r="R367" s="4" t="str">
        <f>VLOOKUP($P367,[1]税率!$H:$K,4,0)</f>
        <v>货物、加工修理修配劳务（进）</v>
      </c>
      <c r="S367" s="16" t="s">
        <v>328</v>
      </c>
      <c r="T367" s="5">
        <f>VLOOKUP(S367,[1]税率!A:B,2,0)</f>
        <v>5.0000000000000001E-4</v>
      </c>
      <c r="U367" s="4" t="str">
        <f>VLOOKUP(S367,[1]税率!A:C,3,0)</f>
        <v>JG</v>
      </c>
      <c r="V367" s="4" t="s">
        <v>1655</v>
      </c>
      <c r="W367" s="4" t="s">
        <v>1656</v>
      </c>
      <c r="X367" s="4" t="s">
        <v>54</v>
      </c>
      <c r="Y367" s="4" t="s">
        <v>54</v>
      </c>
      <c r="Z367" s="4" t="s">
        <v>54</v>
      </c>
      <c r="AA367" s="4" t="s">
        <v>54</v>
      </c>
      <c r="AC367" s="4" t="s">
        <v>1648</v>
      </c>
      <c r="AF367" s="4"/>
      <c r="AJ367" s="4" t="s">
        <v>323</v>
      </c>
      <c r="AK367" s="4" t="s">
        <v>231</v>
      </c>
      <c r="AL367" s="4" t="s">
        <v>407</v>
      </c>
      <c r="AN367" s="4" t="s">
        <v>556</v>
      </c>
      <c r="AP367" s="4" t="s">
        <v>434</v>
      </c>
      <c r="AQ367" s="4" t="s">
        <v>324</v>
      </c>
      <c r="AR367" s="4" t="s">
        <v>1683</v>
      </c>
      <c r="AS367" s="4" t="s">
        <v>1684</v>
      </c>
      <c r="AU367" s="43">
        <f>VLOOKUP(J367,[1]zmm081!$A$1:$D$1801,3,FALSE)</f>
        <v>5101061000</v>
      </c>
      <c r="AV367" s="43" t="str">
        <f>VLOOKUP(J367,[1]zmm081!$A$1:$D$1801,4,FALSE)</f>
        <v>费用-加工费</v>
      </c>
      <c r="AZ367" s="43">
        <f t="shared" si="22"/>
        <v>0</v>
      </c>
    </row>
    <row r="368" spans="1:52" ht="13.05" customHeight="1" x14ac:dyDescent="0.3">
      <c r="A368" s="42" t="s">
        <v>129</v>
      </c>
      <c r="B368" s="42" t="s">
        <v>128</v>
      </c>
      <c r="C368" s="4" t="s">
        <v>1685</v>
      </c>
      <c r="D368" s="11" t="s">
        <v>141</v>
      </c>
      <c r="E368" s="4" t="s">
        <v>1644</v>
      </c>
      <c r="F368" s="86" t="s">
        <v>32</v>
      </c>
      <c r="G368" s="16" t="s">
        <v>1644</v>
      </c>
      <c r="H368" s="98" t="s">
        <v>420</v>
      </c>
      <c r="I368" s="86" t="s">
        <v>32</v>
      </c>
      <c r="J368" s="42" t="str">
        <f t="shared" si="21"/>
        <v>DFH01001</v>
      </c>
      <c r="K368" s="4" t="s">
        <v>1687</v>
      </c>
      <c r="L368" s="92" t="s">
        <v>40</v>
      </c>
      <c r="M368" s="11">
        <v>1</v>
      </c>
      <c r="N368" s="9" t="s">
        <v>1688</v>
      </c>
      <c r="O368" s="16" t="str">
        <f t="shared" si="24"/>
        <v>H</v>
      </c>
      <c r="P368" s="4" t="s">
        <v>402</v>
      </c>
      <c r="Q368" s="9">
        <f>VLOOKUP($P368,[1]税率!$H:$K,3,0)</f>
        <v>0.13</v>
      </c>
      <c r="R368" s="4" t="str">
        <f>VLOOKUP($P368,[1]税率!$H:$K,4,0)</f>
        <v>货物、加工修理修配劳务（进）</v>
      </c>
      <c r="S368" s="4" t="s">
        <v>328</v>
      </c>
      <c r="T368" s="5">
        <f>VLOOKUP(S368,[1]税率!A:B,2,0)</f>
        <v>5.0000000000000001E-4</v>
      </c>
      <c r="U368" s="4" t="str">
        <f>VLOOKUP(S368,[1]税率!A:C,3,0)</f>
        <v>JG</v>
      </c>
      <c r="V368" s="4" t="s">
        <v>635</v>
      </c>
      <c r="W368" s="4" t="s">
        <v>636</v>
      </c>
      <c r="X368" s="4" t="s">
        <v>54</v>
      </c>
      <c r="Y368" s="4" t="s">
        <v>54</v>
      </c>
      <c r="Z368" s="4" t="s">
        <v>54</v>
      </c>
      <c r="AA368" s="4" t="s">
        <v>54</v>
      </c>
      <c r="AF368" s="4"/>
      <c r="AJ368" s="4" t="s">
        <v>323</v>
      </c>
      <c r="AK368" s="4" t="s">
        <v>323</v>
      </c>
      <c r="AL368" s="4" t="s">
        <v>407</v>
      </c>
      <c r="AM368" s="4" t="s">
        <v>323</v>
      </c>
      <c r="AN368" s="4" t="s">
        <v>323</v>
      </c>
      <c r="AP368" s="4" t="s">
        <v>42</v>
      </c>
      <c r="AQ368" s="4" t="s">
        <v>324</v>
      </c>
      <c r="AU368" s="43">
        <f>VLOOKUP(J368,[1]zmm081!$A$1:$D$1801,3,FALSE)</f>
        <v>5101019000</v>
      </c>
      <c r="AV368" s="43" t="str">
        <f>VLOOKUP(J368,[1]zmm081!$A$1:$D$1801,4,FALSE)</f>
        <v>费用-机械修理费</v>
      </c>
      <c r="AZ368" s="43">
        <f t="shared" si="22"/>
        <v>0</v>
      </c>
    </row>
    <row r="369" spans="1:52" ht="13.05" customHeight="1" x14ac:dyDescent="0.3">
      <c r="A369" s="42" t="s">
        <v>129</v>
      </c>
      <c r="B369" s="42" t="s">
        <v>128</v>
      </c>
      <c r="C369" s="4" t="s">
        <v>1321</v>
      </c>
      <c r="D369" s="86" t="s">
        <v>147</v>
      </c>
      <c r="E369" s="4" t="s">
        <v>1644</v>
      </c>
      <c r="F369" s="86" t="s">
        <v>32</v>
      </c>
      <c r="G369" s="16" t="s">
        <v>1644</v>
      </c>
      <c r="H369" s="98" t="s">
        <v>420</v>
      </c>
      <c r="I369" s="86" t="s">
        <v>32</v>
      </c>
      <c r="J369" s="42" t="str">
        <f t="shared" si="21"/>
        <v>DFJ01001</v>
      </c>
      <c r="K369" s="4" t="s">
        <v>1690</v>
      </c>
      <c r="L369" s="92" t="s">
        <v>40</v>
      </c>
      <c r="M369" s="11">
        <v>2</v>
      </c>
      <c r="N369" s="9" t="s">
        <v>1691</v>
      </c>
      <c r="O369" s="16" t="str">
        <f t="shared" si="24"/>
        <v>J</v>
      </c>
      <c r="P369" s="4" t="s">
        <v>402</v>
      </c>
      <c r="Q369" s="9">
        <f>VLOOKUP($P369,[1]税率!$H:$K,3,0)</f>
        <v>0.13</v>
      </c>
      <c r="R369" s="4" t="str">
        <f>VLOOKUP($P369,[1]税率!$H:$K,4,0)</f>
        <v>货物、加工修理修配劳务（进）</v>
      </c>
      <c r="S369" s="4" t="s">
        <v>328</v>
      </c>
      <c r="T369" s="5">
        <f>VLOOKUP(S369,[1]税率!A:B,2,0)</f>
        <v>5.0000000000000001E-4</v>
      </c>
      <c r="U369" s="4" t="str">
        <f>VLOOKUP(S369,[1]税率!A:C,3,0)</f>
        <v>JG</v>
      </c>
      <c r="V369" s="4" t="s">
        <v>1692</v>
      </c>
      <c r="W369" s="4" t="s">
        <v>1693</v>
      </c>
      <c r="X369" s="4" t="s">
        <v>58</v>
      </c>
      <c r="Y369" s="4" t="s">
        <v>58</v>
      </c>
      <c r="Z369" s="4" t="s">
        <v>58</v>
      </c>
      <c r="AA369" s="4" t="s">
        <v>58</v>
      </c>
      <c r="AC369" s="4" t="s">
        <v>1694</v>
      </c>
      <c r="AF369" s="4"/>
      <c r="AJ369" s="4" t="s">
        <v>323</v>
      </c>
      <c r="AK369" s="4" t="s">
        <v>323</v>
      </c>
      <c r="AL369" s="4" t="s">
        <v>407</v>
      </c>
      <c r="AM369" s="4" t="s">
        <v>323</v>
      </c>
      <c r="AN369" s="4" t="s">
        <v>323</v>
      </c>
      <c r="AP369" s="4" t="s">
        <v>42</v>
      </c>
      <c r="AQ369" s="4" t="s">
        <v>330</v>
      </c>
      <c r="AU369" s="43">
        <f>VLOOKUP(J369,[1]zmm081!$A$1:$D$1801,3,FALSE)</f>
        <v>5101079000</v>
      </c>
      <c r="AV369" s="43" t="str">
        <f>VLOOKUP(J369,[1]zmm081!$A$1:$D$1801,4,FALSE)</f>
        <v>费用-外协费</v>
      </c>
      <c r="AZ369" s="43">
        <f t="shared" si="22"/>
        <v>0</v>
      </c>
    </row>
    <row r="370" spans="1:52" ht="13.05" customHeight="1" x14ac:dyDescent="0.3">
      <c r="A370" s="4" t="s">
        <v>129</v>
      </c>
      <c r="B370" s="16" t="s">
        <v>128</v>
      </c>
      <c r="C370" s="4" t="s">
        <v>17</v>
      </c>
      <c r="D370" s="86" t="s">
        <v>19</v>
      </c>
      <c r="E370" s="4" t="s">
        <v>1644</v>
      </c>
      <c r="F370" s="86" t="s">
        <v>32</v>
      </c>
      <c r="G370" s="16" t="s">
        <v>1644</v>
      </c>
      <c r="H370" s="98" t="s">
        <v>420</v>
      </c>
      <c r="I370" s="86" t="s">
        <v>32</v>
      </c>
      <c r="J370" s="42" t="str">
        <f t="shared" si="21"/>
        <v>DFK01001</v>
      </c>
      <c r="K370" s="46" t="s">
        <v>1696</v>
      </c>
      <c r="L370" s="11" t="s">
        <v>40</v>
      </c>
      <c r="M370" s="11">
        <v>1</v>
      </c>
      <c r="N370" s="4" t="s">
        <v>1697</v>
      </c>
      <c r="O370" s="16" t="str">
        <f t="shared" si="24"/>
        <v>K</v>
      </c>
      <c r="P370" s="4" t="s">
        <v>402</v>
      </c>
      <c r="Q370" s="9">
        <f>VLOOKUP($P370,[1]税率!$H:$K,3,0)</f>
        <v>0.13</v>
      </c>
      <c r="R370" s="4" t="str">
        <f>VLOOKUP($P370,[1]税率!$H:$K,4,0)</f>
        <v>货物、加工修理修配劳务（进）</v>
      </c>
      <c r="S370" s="16" t="s">
        <v>328</v>
      </c>
      <c r="T370" s="16">
        <f>VLOOKUP(S370,[1]税率!A:B,2,0)</f>
        <v>5.0000000000000001E-4</v>
      </c>
      <c r="U370" s="4" t="str">
        <f>VLOOKUP(S370,[1]税率!A:C,3,0)</f>
        <v>JG</v>
      </c>
      <c r="V370" s="4" t="s">
        <v>1698</v>
      </c>
      <c r="W370" s="4" t="s">
        <v>1699</v>
      </c>
      <c r="X370" s="4" t="s">
        <v>54</v>
      </c>
      <c r="Y370" s="4" t="s">
        <v>54</v>
      </c>
      <c r="Z370" s="4" t="s">
        <v>54</v>
      </c>
      <c r="AA370" s="4" t="s">
        <v>54</v>
      </c>
      <c r="AF370" s="4"/>
      <c r="AJ370" s="4" t="s">
        <v>323</v>
      </c>
      <c r="AK370" s="4" t="s">
        <v>231</v>
      </c>
      <c r="AL370" s="4" t="s">
        <v>407</v>
      </c>
      <c r="AN370" s="4" t="s">
        <v>323</v>
      </c>
      <c r="AP370" s="4" t="s">
        <v>434</v>
      </c>
      <c r="AQ370" s="4" t="s">
        <v>324</v>
      </c>
      <c r="AR370" s="4" t="s">
        <v>1700</v>
      </c>
      <c r="AS370" s="4" t="s">
        <v>1701</v>
      </c>
      <c r="AU370" s="43">
        <f>VLOOKUP(J370,[1]zmm081!$A$1:$D$1801,3,FALSE)</f>
        <v>8001010000</v>
      </c>
      <c r="AV370" s="43" t="str">
        <f>VLOOKUP(J370,[1]zmm081!$A$1:$D$1801,4,FALSE)</f>
        <v>在建工程成本-设备费</v>
      </c>
      <c r="AZ370" s="43">
        <f t="shared" si="22"/>
        <v>0</v>
      </c>
    </row>
    <row r="371" spans="1:52" ht="13.05" customHeight="1" x14ac:dyDescent="0.3">
      <c r="A371" s="42" t="s">
        <v>129</v>
      </c>
      <c r="B371" s="42" t="s">
        <v>128</v>
      </c>
      <c r="C371" s="4" t="s">
        <v>557</v>
      </c>
      <c r="D371" s="86" t="s">
        <v>156</v>
      </c>
      <c r="E371" s="4" t="s">
        <v>1644</v>
      </c>
      <c r="F371" s="86" t="s">
        <v>32</v>
      </c>
      <c r="G371" s="16" t="s">
        <v>1644</v>
      </c>
      <c r="H371" s="98" t="s">
        <v>420</v>
      </c>
      <c r="I371" s="86" t="s">
        <v>32</v>
      </c>
      <c r="J371" s="42" t="str">
        <f t="shared" si="21"/>
        <v>DFL01001</v>
      </c>
      <c r="K371" s="4" t="s">
        <v>1703</v>
      </c>
      <c r="L371" s="92" t="s">
        <v>40</v>
      </c>
      <c r="M371" s="11">
        <v>1</v>
      </c>
      <c r="N371" s="9" t="s">
        <v>1704</v>
      </c>
      <c r="O371" s="16" t="str">
        <f t="shared" si="24"/>
        <v>L</v>
      </c>
      <c r="P371" s="4" t="s">
        <v>402</v>
      </c>
      <c r="Q371" s="9">
        <f>VLOOKUP($P371,[1]税率!$H:$K,3,0)</f>
        <v>0.13</v>
      </c>
      <c r="R371" s="4" t="str">
        <f>VLOOKUP($P371,[1]税率!$H:$K,4,0)</f>
        <v>货物、加工修理修配劳务（进）</v>
      </c>
      <c r="S371" s="4" t="s">
        <v>328</v>
      </c>
      <c r="T371" s="5">
        <f>VLOOKUP(S371,[1]税率!A:B,2,0)</f>
        <v>5.0000000000000001E-4</v>
      </c>
      <c r="U371" s="4" t="str">
        <f>VLOOKUP(S371,[1]税率!A:C,3,0)</f>
        <v>JG</v>
      </c>
      <c r="V371" s="4" t="s">
        <v>1422</v>
      </c>
      <c r="W371" s="4" t="s">
        <v>1423</v>
      </c>
      <c r="X371" s="4" t="s">
        <v>54</v>
      </c>
      <c r="Y371" s="4" t="s">
        <v>54</v>
      </c>
      <c r="Z371" s="4" t="s">
        <v>54</v>
      </c>
      <c r="AA371" s="4" t="s">
        <v>54</v>
      </c>
      <c r="AF371" s="4"/>
      <c r="AJ371" s="4" t="s">
        <v>563</v>
      </c>
      <c r="AK371" s="4" t="s">
        <v>231</v>
      </c>
      <c r="AL371" s="4" t="s">
        <v>407</v>
      </c>
      <c r="AM371" s="4" t="s">
        <v>323</v>
      </c>
      <c r="AN371" s="4" t="s">
        <v>323</v>
      </c>
      <c r="AP371" s="4" t="s">
        <v>42</v>
      </c>
      <c r="AQ371" s="4" t="s">
        <v>324</v>
      </c>
      <c r="AR371" s="4" t="s">
        <v>1705</v>
      </c>
      <c r="AU371" s="43">
        <f>VLOOKUP(J371,[1]zmm081!$A$1:$D$1801,3,FALSE)</f>
        <v>5301000600</v>
      </c>
      <c r="AV371" s="43" t="str">
        <f>VLOOKUP(J371,[1]zmm081!$A$1:$D$1801,4,FALSE)</f>
        <v>研发支出-测试试（化）验加工费</v>
      </c>
      <c r="AZ371" s="43">
        <f t="shared" si="22"/>
        <v>0</v>
      </c>
    </row>
    <row r="372" spans="1:52" ht="13.05" customHeight="1" x14ac:dyDescent="0.3">
      <c r="A372" s="42" t="s">
        <v>129</v>
      </c>
      <c r="B372" s="42" t="s">
        <v>128</v>
      </c>
      <c r="C372" s="4" t="s">
        <v>557</v>
      </c>
      <c r="D372" s="86" t="s">
        <v>156</v>
      </c>
      <c r="E372" s="4" t="s">
        <v>1644</v>
      </c>
      <c r="F372" s="86" t="s">
        <v>32</v>
      </c>
      <c r="G372" s="16" t="s">
        <v>1644</v>
      </c>
      <c r="H372" s="98" t="s">
        <v>420</v>
      </c>
      <c r="I372" s="86" t="s">
        <v>125</v>
      </c>
      <c r="J372" s="42" t="str">
        <f t="shared" si="21"/>
        <v>DFL01002</v>
      </c>
      <c r="K372" s="4" t="s">
        <v>1707</v>
      </c>
      <c r="L372" s="92" t="s">
        <v>40</v>
      </c>
      <c r="M372" s="11">
        <v>1</v>
      </c>
      <c r="N372" s="9" t="s">
        <v>1708</v>
      </c>
      <c r="O372" s="16" t="str">
        <f t="shared" si="24"/>
        <v>L</v>
      </c>
      <c r="P372" s="4" t="s">
        <v>402</v>
      </c>
      <c r="Q372" s="9">
        <f>VLOOKUP($P372,[1]税率!$H:$K,3,0)</f>
        <v>0.13</v>
      </c>
      <c r="R372" s="4" t="str">
        <f>VLOOKUP($P372,[1]税率!$H:$K,4,0)</f>
        <v>货物、加工修理修配劳务（进）</v>
      </c>
      <c r="S372" s="4" t="s">
        <v>328</v>
      </c>
      <c r="T372" s="5">
        <f>VLOOKUP(S372,[1]税率!A:B,2,0)</f>
        <v>5.0000000000000001E-4</v>
      </c>
      <c r="U372" s="4" t="str">
        <f>VLOOKUP(S372,[1]税率!A:C,3,0)</f>
        <v>JG</v>
      </c>
      <c r="V372" s="4" t="s">
        <v>1422</v>
      </c>
      <c r="W372" s="4" t="s">
        <v>1423</v>
      </c>
      <c r="X372" s="4" t="s">
        <v>54</v>
      </c>
      <c r="Y372" s="4" t="s">
        <v>54</v>
      </c>
      <c r="Z372" s="4" t="s">
        <v>54</v>
      </c>
      <c r="AA372" s="4" t="s">
        <v>54</v>
      </c>
      <c r="AF372" s="4"/>
      <c r="AJ372" s="4" t="s">
        <v>1709</v>
      </c>
      <c r="AK372" s="4" t="s">
        <v>231</v>
      </c>
      <c r="AL372" s="4" t="s">
        <v>407</v>
      </c>
      <c r="AM372" s="4" t="s">
        <v>323</v>
      </c>
      <c r="AN372" s="4" t="s">
        <v>323</v>
      </c>
      <c r="AP372" s="4" t="s">
        <v>42</v>
      </c>
      <c r="AQ372" s="4" t="s">
        <v>1442</v>
      </c>
      <c r="AU372" s="43">
        <f>VLOOKUP(J372,[1]zmm081!$A$1:$D$1801,3,FALSE)</f>
        <v>5301000600</v>
      </c>
      <c r="AV372" s="43" t="str">
        <f>VLOOKUP(J372,[1]zmm081!$A$1:$D$1801,4,FALSE)</f>
        <v>研发支出-测试试（化）验加工费</v>
      </c>
      <c r="AZ372" s="43">
        <f t="shared" si="22"/>
        <v>0</v>
      </c>
    </row>
    <row r="373" spans="1:52" s="124" customFormat="1" ht="13.05" customHeight="1" x14ac:dyDescent="0.3">
      <c r="A373" s="103" t="s">
        <v>13</v>
      </c>
      <c r="B373" s="102" t="s">
        <v>128</v>
      </c>
      <c r="C373" s="103" t="s">
        <v>557</v>
      </c>
      <c r="D373" s="104" t="s">
        <v>156</v>
      </c>
      <c r="E373" s="103" t="s">
        <v>22</v>
      </c>
      <c r="F373" s="104" t="str">
        <f>VLOOKUP(E373,[1]产品服务编号编码规则!$K:$O,4,0)</f>
        <v>05</v>
      </c>
      <c r="G373" s="102" t="s">
        <v>165</v>
      </c>
      <c r="H373" s="105">
        <f>VLOOKUP(G373,[1]产品服务编号编码规则!M:O,3,0)</f>
        <v>2</v>
      </c>
      <c r="I373" s="104" t="s">
        <v>32</v>
      </c>
      <c r="J373" s="106" t="str">
        <f t="shared" si="21"/>
        <v>DFL05201</v>
      </c>
      <c r="K373" s="103" t="s">
        <v>1710</v>
      </c>
      <c r="L373" s="108" t="s">
        <v>40</v>
      </c>
      <c r="M373" s="108">
        <v>1</v>
      </c>
      <c r="N373" s="103" t="s">
        <v>1711</v>
      </c>
      <c r="O373" s="102" t="str">
        <f t="shared" si="24"/>
        <v>L</v>
      </c>
      <c r="P373" s="103" t="s">
        <v>828</v>
      </c>
      <c r="Q373" s="109">
        <f>VLOOKUP($P373,[1]税率!$H:$K,3,0)</f>
        <v>0.09</v>
      </c>
      <c r="R373" s="103" t="str">
        <f>VLOOKUP($P373,[1]税率!$H:$K,4,0)</f>
        <v>建筑安装服务（进）</v>
      </c>
      <c r="S373" s="102" t="s">
        <v>842</v>
      </c>
      <c r="T373" s="102">
        <f>VLOOKUP(S373,[1]税率!A:B,2,0)</f>
        <v>2.9999999999999997E-4</v>
      </c>
      <c r="U373" s="103" t="str">
        <f>VLOOKUP(S373,[1]税率!A:C,3,0)</f>
        <v>CB</v>
      </c>
      <c r="V373" s="103" t="s">
        <v>1422</v>
      </c>
      <c r="W373" s="103" t="s">
        <v>1423</v>
      </c>
      <c r="X373" s="103" t="s">
        <v>54</v>
      </c>
      <c r="Y373" s="103" t="s">
        <v>54</v>
      </c>
      <c r="Z373" s="103" t="s">
        <v>54</v>
      </c>
      <c r="AA373" s="103" t="s">
        <v>54</v>
      </c>
      <c r="AB373" s="103"/>
      <c r="AC373" s="103"/>
      <c r="AD373" s="103"/>
      <c r="AE373" s="103"/>
      <c r="AF373" s="103"/>
      <c r="AG373" s="103"/>
      <c r="AH373" s="103"/>
      <c r="AI373" s="102"/>
      <c r="AJ373" s="103" t="s">
        <v>1709</v>
      </c>
      <c r="AK373" s="103" t="s">
        <v>231</v>
      </c>
      <c r="AL373" s="103" t="s">
        <v>407</v>
      </c>
      <c r="AM373" s="103" t="s">
        <v>323</v>
      </c>
      <c r="AN373" s="103" t="s">
        <v>323</v>
      </c>
      <c r="AO373" s="103"/>
      <c r="AP373" s="103" t="s">
        <v>42</v>
      </c>
      <c r="AQ373" s="103" t="s">
        <v>324</v>
      </c>
      <c r="AR373" s="103" t="s">
        <v>1712</v>
      </c>
      <c r="AS373" s="103"/>
      <c r="AT373" s="103"/>
      <c r="AU373" s="117" t="e">
        <f>VLOOKUP(J373,[1]zmm081!$A$1:$D$1801,3,FALSE)</f>
        <v>#N/A</v>
      </c>
      <c r="AV373" s="117" t="e">
        <f>VLOOKUP(J373,[1]zmm081!$A$1:$D$1801,4,FALSE)</f>
        <v>#N/A</v>
      </c>
      <c r="AZ373" s="117" t="e">
        <f t="shared" si="22"/>
        <v>#N/A</v>
      </c>
    </row>
    <row r="374" spans="1:52" ht="13.05" customHeight="1" x14ac:dyDescent="0.3">
      <c r="A374" s="4" t="s">
        <v>135</v>
      </c>
      <c r="B374" s="16" t="s">
        <v>134</v>
      </c>
      <c r="J374" s="42" t="s">
        <v>1713</v>
      </c>
      <c r="K374" s="4" t="s">
        <v>1714</v>
      </c>
      <c r="L374" s="11" t="s">
        <v>40</v>
      </c>
      <c r="M374" s="11">
        <v>2</v>
      </c>
      <c r="S374" s="16" t="s">
        <v>1715</v>
      </c>
      <c r="T374" s="5">
        <f>VLOOKUP(S374,[1]税率!A:B,2,0)</f>
        <v>5.0000000000000002E-5</v>
      </c>
      <c r="U374" s="4" t="str">
        <f>VLOOKUP(S374,[1]税率!A:C,3,0)</f>
        <v>JK</v>
      </c>
      <c r="AF374" s="4"/>
      <c r="AP374" s="4" t="s">
        <v>42</v>
      </c>
      <c r="AQ374" s="4" t="s">
        <v>324</v>
      </c>
      <c r="AU374" s="43">
        <f>VLOOKUP(J374,[1]zmm081!$A$1:$D$1801,3,FALSE)</f>
        <v>0</v>
      </c>
      <c r="AV374" s="43">
        <f>VLOOKUP(J374,[1]zmm081!$A$1:$D$1801,4,FALSE)</f>
        <v>0</v>
      </c>
      <c r="AZ374" s="43">
        <f t="shared" si="22"/>
        <v>0</v>
      </c>
    </row>
    <row r="375" spans="1:52" ht="13.05" customHeight="1" x14ac:dyDescent="0.3">
      <c r="A375" s="4" t="s">
        <v>135</v>
      </c>
      <c r="B375" s="16" t="s">
        <v>134</v>
      </c>
      <c r="J375" s="42" t="s">
        <v>1717</v>
      </c>
      <c r="K375" s="4" t="s">
        <v>1718</v>
      </c>
      <c r="L375" s="11" t="s">
        <v>40</v>
      </c>
      <c r="M375" s="11">
        <v>2</v>
      </c>
      <c r="S375" s="16" t="s">
        <v>370</v>
      </c>
      <c r="T375" s="5">
        <f>VLOOKUP(S375,[1]税率!A:B,2,0)</f>
        <v>0</v>
      </c>
      <c r="U375" s="4" t="str">
        <f>VLOOKUP(S375,[1]税率!A:C,3,0)</f>
        <v>FW</v>
      </c>
      <c r="X375" s="4" t="s">
        <v>54</v>
      </c>
      <c r="Y375" s="4" t="s">
        <v>54</v>
      </c>
      <c r="Z375" s="4" t="s">
        <v>54</v>
      </c>
      <c r="AA375" s="4" t="s">
        <v>54</v>
      </c>
      <c r="AF375" s="4"/>
      <c r="AJ375" s="4" t="s">
        <v>230</v>
      </c>
      <c r="AK375" s="4" t="s">
        <v>323</v>
      </c>
      <c r="AL375" s="4" t="s">
        <v>407</v>
      </c>
      <c r="AP375" s="4" t="s">
        <v>42</v>
      </c>
      <c r="AQ375" s="4" t="s">
        <v>324</v>
      </c>
      <c r="AR375" s="4" t="s">
        <v>394</v>
      </c>
      <c r="AS375" s="4" t="s">
        <v>1719</v>
      </c>
      <c r="AU375" s="43">
        <f>VLOOKUP(J375,[1]zmm081!$A$1:$D$1801,3,FALSE)</f>
        <v>0</v>
      </c>
      <c r="AV375" s="43">
        <f>VLOOKUP(J375,[1]zmm081!$A$1:$D$1801,4,FALSE)</f>
        <v>0</v>
      </c>
      <c r="AZ375" s="43">
        <f t="shared" si="22"/>
        <v>0</v>
      </c>
    </row>
    <row r="376" spans="1:52" ht="13.05" customHeight="1" x14ac:dyDescent="0.3">
      <c r="A376" s="4" t="s">
        <v>140</v>
      </c>
      <c r="B376" s="16" t="s">
        <v>139</v>
      </c>
      <c r="J376" s="42" t="s">
        <v>1720</v>
      </c>
      <c r="K376" s="4" t="s">
        <v>1721</v>
      </c>
      <c r="L376" s="11" t="s">
        <v>40</v>
      </c>
      <c r="M376" s="11">
        <v>2</v>
      </c>
      <c r="S376" s="16" t="s">
        <v>358</v>
      </c>
      <c r="T376" s="5">
        <f>VLOOKUP(S376,[1]税率!A:B,2,0)</f>
        <v>5.0000000000000001E-4</v>
      </c>
      <c r="U376" s="4" t="str">
        <f>VLOOKUP(S376,[1]税率!A:C,3,0)</f>
        <v>CQ</v>
      </c>
      <c r="AF376" s="4"/>
      <c r="AP376" s="4" t="s">
        <v>42</v>
      </c>
      <c r="AQ376" s="4" t="s">
        <v>324</v>
      </c>
      <c r="AU376" s="43">
        <f>VLOOKUP(J376,[1]zmm081!$A$1:$D$1801,3,FALSE)</f>
        <v>0</v>
      </c>
      <c r="AV376" s="43">
        <f>VLOOKUP(J376,[1]zmm081!$A$1:$D$1801,4,FALSE)</f>
        <v>0</v>
      </c>
      <c r="AZ376" s="43">
        <f t="shared" si="22"/>
        <v>0</v>
      </c>
    </row>
    <row r="377" spans="1:52" ht="13.05" customHeight="1" x14ac:dyDescent="0.3">
      <c r="A377" s="4" t="s">
        <v>140</v>
      </c>
      <c r="B377" s="16" t="s">
        <v>139</v>
      </c>
      <c r="J377" s="42" t="s">
        <v>1722</v>
      </c>
      <c r="K377" s="4" t="s">
        <v>1723</v>
      </c>
      <c r="L377" s="11" t="s">
        <v>40</v>
      </c>
      <c r="M377" s="11">
        <v>2</v>
      </c>
      <c r="S377" s="16" t="s">
        <v>370</v>
      </c>
      <c r="T377" s="5">
        <f>VLOOKUP(S377,[1]税率!A:B,2,0)</f>
        <v>0</v>
      </c>
      <c r="U377" s="4" t="str">
        <f>VLOOKUP(S377,[1]税率!A:C,3,0)</f>
        <v>FW</v>
      </c>
      <c r="X377" s="4" t="s">
        <v>54</v>
      </c>
      <c r="Y377" s="4" t="s">
        <v>54</v>
      </c>
      <c r="Z377" s="4" t="s">
        <v>54</v>
      </c>
      <c r="AA377" s="4" t="s">
        <v>54</v>
      </c>
      <c r="AF377" s="4"/>
      <c r="AJ377" s="4" t="s">
        <v>230</v>
      </c>
      <c r="AK377" s="4" t="s">
        <v>323</v>
      </c>
      <c r="AL377" s="4" t="s">
        <v>407</v>
      </c>
      <c r="AP377" s="4" t="s">
        <v>42</v>
      </c>
      <c r="AQ377" s="4" t="s">
        <v>324</v>
      </c>
      <c r="AR377" s="4" t="s">
        <v>394</v>
      </c>
      <c r="AS377" s="4" t="s">
        <v>1719</v>
      </c>
      <c r="AU377" s="43">
        <f>VLOOKUP(J377,[1]zmm081!$A$1:$D$1801,3,FALSE)</f>
        <v>0</v>
      </c>
      <c r="AV377" s="43">
        <f>VLOOKUP(J377,[1]zmm081!$A$1:$D$1801,4,FALSE)</f>
        <v>0</v>
      </c>
      <c r="AZ377" s="43">
        <f t="shared" si="22"/>
        <v>0</v>
      </c>
    </row>
    <row r="378" spans="1:52" ht="13.05" customHeight="1" x14ac:dyDescent="0.3">
      <c r="A378" s="4" t="s">
        <v>129</v>
      </c>
      <c r="B378" s="16" t="s">
        <v>128</v>
      </c>
      <c r="C378" s="4" t="s">
        <v>17</v>
      </c>
      <c r="D378" s="86" t="s">
        <v>19</v>
      </c>
      <c r="E378" s="4" t="s">
        <v>1644</v>
      </c>
      <c r="F378" s="86" t="s">
        <v>32</v>
      </c>
      <c r="G378" s="16" t="s">
        <v>1644</v>
      </c>
      <c r="H378" s="98" t="s">
        <v>420</v>
      </c>
      <c r="I378" s="86" t="s">
        <v>125</v>
      </c>
      <c r="J378" s="42" t="str">
        <f t="shared" ref="J378:J392" si="25">B378&amp;D378&amp;F378&amp;H378&amp;I378</f>
        <v>DFK01002</v>
      </c>
      <c r="K378" s="4" t="s">
        <v>1725</v>
      </c>
      <c r="L378" s="11" t="s">
        <v>40</v>
      </c>
      <c r="M378" s="11">
        <v>1</v>
      </c>
      <c r="N378" s="4" t="s">
        <v>1726</v>
      </c>
      <c r="O378" s="16" t="str">
        <f t="shared" ref="O378:O392" si="26">D378</f>
        <v>K</v>
      </c>
      <c r="P378" s="4" t="s">
        <v>402</v>
      </c>
      <c r="Q378" s="9">
        <f>VLOOKUP($P378,[1]税率!$H:$K,3,0)</f>
        <v>0.13</v>
      </c>
      <c r="R378" s="4" t="str">
        <f>VLOOKUP($P378,[1]税率!$H:$K,4,0)</f>
        <v>货物、加工修理修配劳务（进）</v>
      </c>
      <c r="S378" s="16" t="s">
        <v>328</v>
      </c>
      <c r="T378" s="5">
        <f>VLOOKUP(S378,[1]税率!A:B,2,0)</f>
        <v>5.0000000000000001E-4</v>
      </c>
      <c r="U378" s="4" t="str">
        <f>VLOOKUP(S378,[1]税率!A:C,3,0)</f>
        <v>JG</v>
      </c>
      <c r="V378" s="4" t="s">
        <v>1698</v>
      </c>
      <c r="W378" s="4" t="s">
        <v>1699</v>
      </c>
      <c r="X378" s="4" t="s">
        <v>54</v>
      </c>
      <c r="Y378" s="4" t="s">
        <v>54</v>
      </c>
      <c r="Z378" s="4" t="s">
        <v>54</v>
      </c>
      <c r="AA378" s="4" t="s">
        <v>54</v>
      </c>
      <c r="AF378" s="4"/>
      <c r="AJ378" s="4" t="s">
        <v>323</v>
      </c>
      <c r="AK378" s="4" t="s">
        <v>231</v>
      </c>
      <c r="AL378" s="4" t="s">
        <v>407</v>
      </c>
      <c r="AN378" s="4" t="s">
        <v>323</v>
      </c>
      <c r="AP378" s="4" t="s">
        <v>434</v>
      </c>
      <c r="AQ378" s="4" t="s">
        <v>324</v>
      </c>
      <c r="AR378" s="4" t="s">
        <v>1727</v>
      </c>
      <c r="AS378" s="4" t="s">
        <v>1728</v>
      </c>
      <c r="AU378" s="43">
        <f>VLOOKUP(J378,[1]zmm081!$A$1:$D$1801,3,FALSE)</f>
        <v>8001010000</v>
      </c>
      <c r="AV378" s="43" t="str">
        <f>VLOOKUP(J378,[1]zmm081!$A$1:$D$1801,4,FALSE)</f>
        <v>在建工程成本-设备费</v>
      </c>
      <c r="AZ378" s="43">
        <f t="shared" si="22"/>
        <v>0</v>
      </c>
    </row>
    <row r="379" spans="1:52" ht="13.05" customHeight="1" x14ac:dyDescent="0.3">
      <c r="A379" s="4" t="s">
        <v>13</v>
      </c>
      <c r="B379" s="16" t="s">
        <v>15</v>
      </c>
      <c r="C379" s="4" t="s">
        <v>419</v>
      </c>
      <c r="D379" s="86" t="s">
        <v>101</v>
      </c>
      <c r="E379" s="4" t="s">
        <v>22</v>
      </c>
      <c r="F379" s="86" t="str">
        <f>VLOOKUP(E379,[1]产品服务编号编码规则!$K:$O,4,0)</f>
        <v>05</v>
      </c>
      <c r="G379" s="16" t="s">
        <v>165</v>
      </c>
      <c r="H379" s="98">
        <f>VLOOKUP(G379,[1]产品服务编号编码规则!M:O,3,0)</f>
        <v>2</v>
      </c>
      <c r="I379" s="86" t="s">
        <v>32</v>
      </c>
      <c r="J379" s="42" t="str">
        <f t="shared" si="25"/>
        <v>DDA05201</v>
      </c>
      <c r="K379" s="4" t="s">
        <v>1730</v>
      </c>
      <c r="L379" s="11" t="s">
        <v>40</v>
      </c>
      <c r="M379" s="11">
        <v>1</v>
      </c>
      <c r="N379" s="4" t="s">
        <v>1731</v>
      </c>
      <c r="O379" s="16" t="str">
        <f t="shared" si="26"/>
        <v>A</v>
      </c>
      <c r="P379" s="4" t="s">
        <v>828</v>
      </c>
      <c r="Q379" s="9">
        <f>VLOOKUP($P379,[1]税率!$H:$K,3,0)</f>
        <v>0.09</v>
      </c>
      <c r="R379" s="4" t="str">
        <f>VLOOKUP($P379,[1]税率!$H:$K,4,0)</f>
        <v>建筑安装服务（进）</v>
      </c>
      <c r="S379" s="16" t="s">
        <v>842</v>
      </c>
      <c r="T379" s="5">
        <f>VLOOKUP(S379,[1]税率!A:B,2,0)</f>
        <v>2.9999999999999997E-4</v>
      </c>
      <c r="U379" s="4" t="str">
        <f>VLOOKUP(S379,[1]税率!A:C,3,0)</f>
        <v>CB</v>
      </c>
      <c r="V379" s="4" t="s">
        <v>635</v>
      </c>
      <c r="W379" s="4" t="s">
        <v>636</v>
      </c>
      <c r="X379" s="4" t="s">
        <v>54</v>
      </c>
      <c r="Y379" s="4" t="s">
        <v>54</v>
      </c>
      <c r="Z379" s="4" t="s">
        <v>58</v>
      </c>
      <c r="AA379" s="4" t="s">
        <v>54</v>
      </c>
      <c r="AB379" s="4" t="s">
        <v>66</v>
      </c>
      <c r="AF379" s="4"/>
      <c r="AJ379" s="4" t="s">
        <v>323</v>
      </c>
      <c r="AK379" s="4" t="s">
        <v>323</v>
      </c>
      <c r="AL379" s="4" t="s">
        <v>407</v>
      </c>
      <c r="AM379" s="4" t="s">
        <v>323</v>
      </c>
      <c r="AN379" s="4" t="s">
        <v>323</v>
      </c>
      <c r="AP379" s="4" t="s">
        <v>42</v>
      </c>
      <c r="AQ379" s="4" t="s">
        <v>324</v>
      </c>
      <c r="AR379" s="4" t="s">
        <v>1732</v>
      </c>
      <c r="AS379" s="4" t="s">
        <v>1733</v>
      </c>
      <c r="AU379" s="43">
        <f>VLOOKUP(J379,[1]zmm081!$A$1:$D$1801,3,FALSE)</f>
        <v>5101019000</v>
      </c>
      <c r="AV379" s="43" t="str">
        <f>VLOOKUP(J379,[1]zmm081!$A$1:$D$1801,4,FALSE)</f>
        <v>费用-机械修理费</v>
      </c>
      <c r="AZ379" s="43">
        <f t="shared" si="22"/>
        <v>0</v>
      </c>
    </row>
    <row r="380" spans="1:52" ht="13.05" customHeight="1" x14ac:dyDescent="0.3">
      <c r="A380" s="4" t="s">
        <v>129</v>
      </c>
      <c r="B380" s="16" t="s">
        <v>128</v>
      </c>
      <c r="C380" s="4" t="s">
        <v>419</v>
      </c>
      <c r="D380" s="86" t="s">
        <v>101</v>
      </c>
      <c r="E380" s="4" t="s">
        <v>1644</v>
      </c>
      <c r="F380" s="86" t="s">
        <v>32</v>
      </c>
      <c r="G380" s="16" t="s">
        <v>1644</v>
      </c>
      <c r="H380" s="98" t="s">
        <v>420</v>
      </c>
      <c r="I380" s="86" t="s">
        <v>187</v>
      </c>
      <c r="J380" s="42" t="str">
        <f t="shared" si="25"/>
        <v>DFA01009</v>
      </c>
      <c r="K380" s="4" t="s">
        <v>1735</v>
      </c>
      <c r="L380" s="11" t="s">
        <v>40</v>
      </c>
      <c r="M380" s="11">
        <v>1</v>
      </c>
      <c r="N380" s="4" t="s">
        <v>1736</v>
      </c>
      <c r="O380" s="16" t="str">
        <f t="shared" si="26"/>
        <v>A</v>
      </c>
      <c r="P380" s="4" t="s">
        <v>402</v>
      </c>
      <c r="Q380" s="9">
        <f>VLOOKUP($P380,[1]税率!$H:$K,3,0)</f>
        <v>0.13</v>
      </c>
      <c r="R380" s="4" t="str">
        <f>VLOOKUP($P380,[1]税率!$H:$K,4,0)</f>
        <v>货物、加工修理修配劳务（进）</v>
      </c>
      <c r="S380" s="16" t="s">
        <v>328</v>
      </c>
      <c r="T380" s="5">
        <f>VLOOKUP(S380,[1]税率!A:B,2,0)</f>
        <v>5.0000000000000001E-4</v>
      </c>
      <c r="U380" s="4" t="str">
        <f>VLOOKUP(S380,[1]税率!A:C,3,0)</f>
        <v>JG</v>
      </c>
      <c r="V380" s="4" t="s">
        <v>830</v>
      </c>
      <c r="W380" s="4" t="s">
        <v>831</v>
      </c>
      <c r="X380" s="4" t="s">
        <v>54</v>
      </c>
      <c r="Y380" s="4" t="s">
        <v>54</v>
      </c>
      <c r="Z380" s="4" t="s">
        <v>54</v>
      </c>
      <c r="AA380" s="4" t="s">
        <v>54</v>
      </c>
      <c r="AC380" s="4" t="s">
        <v>1648</v>
      </c>
      <c r="AF380" s="4"/>
      <c r="AJ380" s="4" t="s">
        <v>323</v>
      </c>
      <c r="AK380" s="4" t="s">
        <v>231</v>
      </c>
      <c r="AL380" s="4" t="s">
        <v>430</v>
      </c>
      <c r="AN380" s="4" t="s">
        <v>430</v>
      </c>
      <c r="AP380" s="4" t="s">
        <v>434</v>
      </c>
      <c r="AQ380" s="4" t="s">
        <v>324</v>
      </c>
      <c r="AR380" s="4" t="s">
        <v>1737</v>
      </c>
      <c r="AS380" s="4" t="s">
        <v>1738</v>
      </c>
      <c r="AU380" s="43">
        <f>VLOOKUP(J380,[1]zmm081!$A$1:$D$1801,3,FALSE)</f>
        <v>5101021000</v>
      </c>
      <c r="AV380" s="43" t="str">
        <f>VLOOKUP(J380,[1]zmm081!$A$1:$D$1801,4,FALSE)</f>
        <v>费用-房屋修缮费</v>
      </c>
      <c r="AZ380" s="43">
        <f t="shared" si="22"/>
        <v>0</v>
      </c>
    </row>
    <row r="381" spans="1:52" ht="13.05" customHeight="1" x14ac:dyDescent="0.3">
      <c r="A381" s="4" t="s">
        <v>397</v>
      </c>
      <c r="B381" s="16" t="s">
        <v>106</v>
      </c>
      <c r="C381" s="4" t="s">
        <v>419</v>
      </c>
      <c r="D381" s="86" t="s">
        <v>101</v>
      </c>
      <c r="E381" s="4" t="s">
        <v>408</v>
      </c>
      <c r="F381" s="86" t="s">
        <v>32</v>
      </c>
      <c r="H381" s="98" t="s">
        <v>420</v>
      </c>
      <c r="I381" s="86" t="s">
        <v>203</v>
      </c>
      <c r="J381" s="42" t="str">
        <f t="shared" si="25"/>
        <v>DBA01012</v>
      </c>
      <c r="K381" s="4" t="s">
        <v>1740</v>
      </c>
      <c r="L381" s="11" t="s">
        <v>40</v>
      </c>
      <c r="M381" s="11">
        <v>1</v>
      </c>
      <c r="N381" s="4" t="s">
        <v>1741</v>
      </c>
      <c r="O381" s="16" t="str">
        <f t="shared" si="26"/>
        <v>A</v>
      </c>
      <c r="P381" s="4" t="s">
        <v>402</v>
      </c>
      <c r="Q381" s="9">
        <f>VLOOKUP($P381,[1]税率!$H:$K,3,0)</f>
        <v>0.13</v>
      </c>
      <c r="R381" s="4" t="str">
        <f>VLOOKUP($P381,[1]税率!$H:$K,4,0)</f>
        <v>货物、加工修理修配劳务（进）</v>
      </c>
      <c r="S381" s="16" t="s">
        <v>404</v>
      </c>
      <c r="T381" s="5">
        <f>VLOOKUP(S381,[1]税率!A:B,2,0)</f>
        <v>2.9999999999999997E-4</v>
      </c>
      <c r="U381" s="4" t="str">
        <f>VLOOKUP(S381,[1]税率!A:C,3,0)</f>
        <v>CG</v>
      </c>
      <c r="V381" s="4" t="s">
        <v>448</v>
      </c>
      <c r="W381" s="4" t="s">
        <v>449</v>
      </c>
      <c r="X381" s="4" t="s">
        <v>54</v>
      </c>
      <c r="Y381" s="4" t="s">
        <v>54</v>
      </c>
      <c r="Z381" s="4" t="s">
        <v>54</v>
      </c>
      <c r="AA381" s="4" t="s">
        <v>54</v>
      </c>
      <c r="AF381" s="4"/>
      <c r="AJ381" s="4" t="s">
        <v>1079</v>
      </c>
      <c r="AK381" s="4" t="s">
        <v>252</v>
      </c>
      <c r="AL381" s="4" t="s">
        <v>252</v>
      </c>
      <c r="AN381" s="4" t="s">
        <v>252</v>
      </c>
      <c r="AP381" s="4" t="s">
        <v>451</v>
      </c>
      <c r="AQ381" s="4" t="s">
        <v>360</v>
      </c>
      <c r="AR381" s="4" t="s">
        <v>1742</v>
      </c>
      <c r="AS381" s="4" t="s">
        <v>1743</v>
      </c>
      <c r="AU381" s="43">
        <f>VLOOKUP(J381,[1]zmm081!$A$1:$D$1801,3,FALSE)</f>
        <v>5101036000</v>
      </c>
      <c r="AV381" s="43" t="str">
        <f>VLOOKUP(J381,[1]zmm081!$A$1:$D$1801,4,FALSE)</f>
        <v>费用-展览费</v>
      </c>
      <c r="AZ381" s="43">
        <f t="shared" si="22"/>
        <v>0</v>
      </c>
    </row>
    <row r="382" spans="1:52" ht="13.05" customHeight="1" x14ac:dyDescent="0.3">
      <c r="A382" s="4" t="s">
        <v>13</v>
      </c>
      <c r="B382" s="16" t="s">
        <v>15</v>
      </c>
      <c r="C382" s="4" t="s">
        <v>419</v>
      </c>
      <c r="D382" s="86" t="s">
        <v>101</v>
      </c>
      <c r="E382" s="4" t="s">
        <v>608</v>
      </c>
      <c r="F382" s="86" t="s">
        <v>216</v>
      </c>
      <c r="H382" s="98" t="s">
        <v>420</v>
      </c>
      <c r="I382" s="86" t="s">
        <v>161</v>
      </c>
      <c r="J382" s="42" t="str">
        <f t="shared" si="25"/>
        <v>DDA00004</v>
      </c>
      <c r="K382" s="4" t="s">
        <v>1745</v>
      </c>
      <c r="L382" s="11" t="s">
        <v>40</v>
      </c>
      <c r="M382" s="11">
        <v>1</v>
      </c>
      <c r="N382" s="4" t="s">
        <v>1746</v>
      </c>
      <c r="O382" s="16" t="str">
        <f t="shared" si="26"/>
        <v>A</v>
      </c>
      <c r="P382" s="4" t="s">
        <v>612</v>
      </c>
      <c r="Q382" s="9">
        <f>VLOOKUP($P382,[1]税率!$H:$K,3,0)</f>
        <v>0</v>
      </c>
      <c r="R382" s="4" t="str">
        <f>VLOOKUP($P382,[1]税率!$H:$K,4,0)</f>
        <v>进项税</v>
      </c>
      <c r="S382" s="16" t="s">
        <v>370</v>
      </c>
      <c r="T382" s="5">
        <f>VLOOKUP(S382,[1]税率!A:B,2,0)</f>
        <v>0</v>
      </c>
      <c r="U382" s="4" t="str">
        <f>VLOOKUP(S382,[1]税率!A:C,3,0)</f>
        <v>FW</v>
      </c>
      <c r="V382" s="4" t="s">
        <v>424</v>
      </c>
      <c r="W382" s="4" t="s">
        <v>425</v>
      </c>
      <c r="X382" s="4" t="s">
        <v>54</v>
      </c>
      <c r="Y382" s="4" t="s">
        <v>54</v>
      </c>
      <c r="Z382" s="4" t="s">
        <v>54</v>
      </c>
      <c r="AA382" s="4" t="s">
        <v>54</v>
      </c>
      <c r="AF382" s="4"/>
      <c r="AJ382" s="4" t="s">
        <v>1747</v>
      </c>
      <c r="AK382" s="4" t="s">
        <v>252</v>
      </c>
      <c r="AL382" s="4" t="s">
        <v>407</v>
      </c>
      <c r="AN382" s="4" t="s">
        <v>252</v>
      </c>
      <c r="AP382" s="4" t="s">
        <v>42</v>
      </c>
      <c r="AQ382" s="4" t="s">
        <v>324</v>
      </c>
      <c r="AR382" s="4" t="s">
        <v>1748</v>
      </c>
      <c r="AS382" s="4" t="s">
        <v>1749</v>
      </c>
      <c r="AU382" s="43">
        <f>VLOOKUP(J382,[1]zmm081!$A$1:$D$1801,3,FALSE)</f>
        <v>5101011000</v>
      </c>
      <c r="AV382" s="43" t="str">
        <f>VLOOKUP(J382,[1]zmm081!$A$1:$D$1801,4,FALSE)</f>
        <v>费用-办公费</v>
      </c>
      <c r="AZ382" s="43">
        <f t="shared" si="22"/>
        <v>0</v>
      </c>
    </row>
    <row r="383" spans="1:52" ht="14.1" customHeight="1" x14ac:dyDescent="0.3">
      <c r="A383" s="4" t="s">
        <v>13</v>
      </c>
      <c r="B383" s="16" t="s">
        <v>15</v>
      </c>
      <c r="C383" s="4" t="s">
        <v>519</v>
      </c>
      <c r="D383" s="86" t="s">
        <v>113</v>
      </c>
      <c r="E383" s="4" t="s">
        <v>153</v>
      </c>
      <c r="F383" s="86" t="str">
        <f>VLOOKUP(E383,[1]产品服务编号编码规则!$K:$O,4,0)</f>
        <v>03</v>
      </c>
      <c r="G383" s="16" t="s">
        <v>158</v>
      </c>
      <c r="H383" s="98">
        <f>VLOOKUP(G383,[1]产品服务编号编码规则!M:O,3,0)</f>
        <v>2</v>
      </c>
      <c r="I383" s="86" t="s">
        <v>32</v>
      </c>
      <c r="J383" s="42" t="str">
        <f t="shared" si="25"/>
        <v>DDC03201</v>
      </c>
      <c r="K383" s="4" t="s">
        <v>1751</v>
      </c>
      <c r="L383" s="11" t="s">
        <v>40</v>
      </c>
      <c r="M383" s="11">
        <v>1</v>
      </c>
      <c r="N383" s="4" t="s">
        <v>1752</v>
      </c>
      <c r="O383" s="16" t="str">
        <f t="shared" si="26"/>
        <v>C</v>
      </c>
      <c r="P383" s="4" t="s">
        <v>763</v>
      </c>
      <c r="Q383" s="9">
        <f>VLOOKUP($P383,[1]税率!$H:$K,3,0)</f>
        <v>0.13</v>
      </c>
      <c r="R383" s="4" t="str">
        <f>VLOOKUP($P383,[1]税率!$H:$K,4,0)</f>
        <v>有形动产租赁（进）</v>
      </c>
      <c r="S383" s="16" t="s">
        <v>365</v>
      </c>
      <c r="T383" s="5">
        <f>VLOOKUP(S383,[1]税率!A:B,2,0)</f>
        <v>1E-3</v>
      </c>
      <c r="U383" s="4" t="str">
        <f>VLOOKUP(S383,[1]税率!A:C,3,0)</f>
        <v>ZL</v>
      </c>
      <c r="V383" s="4" t="s">
        <v>765</v>
      </c>
      <c r="W383" s="4" t="s">
        <v>766</v>
      </c>
      <c r="X383" s="4" t="s">
        <v>54</v>
      </c>
      <c r="Y383" s="4" t="s">
        <v>54</v>
      </c>
      <c r="Z383" s="4" t="s">
        <v>54</v>
      </c>
      <c r="AA383" s="4" t="s">
        <v>54</v>
      </c>
      <c r="AF383" s="4"/>
      <c r="AJ383" s="4" t="s">
        <v>323</v>
      </c>
      <c r="AK383" s="4" t="s">
        <v>231</v>
      </c>
      <c r="AL383" s="4" t="s">
        <v>407</v>
      </c>
      <c r="AN383" s="4" t="s">
        <v>1753</v>
      </c>
      <c r="AP383" s="4" t="s">
        <v>42</v>
      </c>
      <c r="AQ383" s="83" t="s">
        <v>531</v>
      </c>
      <c r="AR383" s="4" t="s">
        <v>1754</v>
      </c>
      <c r="AU383" s="43">
        <f>VLOOKUP(J383,[1]zmm081!$A$1:$D$1801,3,FALSE)</f>
        <v>5101043000</v>
      </c>
      <c r="AV383" s="43" t="str">
        <f>VLOOKUP(J383,[1]zmm081!$A$1:$D$1801,4,FALSE)</f>
        <v>费用-租赁费</v>
      </c>
      <c r="AZ383" s="43">
        <f t="shared" si="22"/>
        <v>0</v>
      </c>
    </row>
    <row r="384" spans="1:52" ht="14.1" customHeight="1" x14ac:dyDescent="0.3">
      <c r="A384" s="4" t="s">
        <v>13</v>
      </c>
      <c r="B384" s="16" t="s">
        <v>15</v>
      </c>
      <c r="C384" s="4" t="s">
        <v>533</v>
      </c>
      <c r="D384" s="86" t="s">
        <v>118</v>
      </c>
      <c r="E384" s="4" t="s">
        <v>153</v>
      </c>
      <c r="F384" s="86" t="str">
        <f>VLOOKUP(E384,[1]产品服务编号编码规则!$K:$O,4,0)</f>
        <v>03</v>
      </c>
      <c r="G384" s="16" t="s">
        <v>158</v>
      </c>
      <c r="H384" s="98">
        <f>VLOOKUP(G384,[1]产品服务编号编码规则!M:O,3,0)</f>
        <v>2</v>
      </c>
      <c r="I384" s="86" t="s">
        <v>32</v>
      </c>
      <c r="J384" s="42" t="str">
        <f t="shared" si="25"/>
        <v>DDD03201</v>
      </c>
      <c r="K384" s="4" t="s">
        <v>1756</v>
      </c>
      <c r="L384" s="11" t="s">
        <v>40</v>
      </c>
      <c r="M384" s="11">
        <v>1</v>
      </c>
      <c r="N384" s="4" t="s">
        <v>1757</v>
      </c>
      <c r="O384" s="16" t="str">
        <f t="shared" si="26"/>
        <v>D</v>
      </c>
      <c r="P384" s="4" t="s">
        <v>763</v>
      </c>
      <c r="Q384" s="9">
        <f>VLOOKUP($P384,[1]税率!$H:$K,3,0)</f>
        <v>0.13</v>
      </c>
      <c r="R384" s="4" t="str">
        <f>VLOOKUP($P384,[1]税率!$H:$K,4,0)</f>
        <v>有形动产租赁（进）</v>
      </c>
      <c r="S384" s="16" t="s">
        <v>365</v>
      </c>
      <c r="T384" s="5">
        <f>VLOOKUP(S384,[1]税率!A:B,2,0)</f>
        <v>1E-3</v>
      </c>
      <c r="U384" s="4" t="str">
        <f>VLOOKUP(S384,[1]税率!A:C,3,0)</f>
        <v>ZL</v>
      </c>
      <c r="V384" s="4" t="s">
        <v>765</v>
      </c>
      <c r="W384" s="4" t="s">
        <v>766</v>
      </c>
      <c r="X384" s="4" t="s">
        <v>54</v>
      </c>
      <c r="Y384" s="4" t="s">
        <v>54</v>
      </c>
      <c r="Z384" s="4" t="s">
        <v>54</v>
      </c>
      <c r="AA384" s="4" t="s">
        <v>54</v>
      </c>
      <c r="AF384" s="4"/>
      <c r="AJ384" s="4" t="s">
        <v>323</v>
      </c>
      <c r="AK384" s="4" t="s">
        <v>231</v>
      </c>
      <c r="AL384" s="4" t="s">
        <v>407</v>
      </c>
      <c r="AN384" s="4" t="s">
        <v>1753</v>
      </c>
      <c r="AP384" s="4" t="s">
        <v>42</v>
      </c>
      <c r="AQ384" s="83" t="s">
        <v>531</v>
      </c>
      <c r="AR384" s="4" t="s">
        <v>1754</v>
      </c>
      <c r="AU384" s="43">
        <f>VLOOKUP(J384,[1]zmm081!$A$1:$D$1801,3,FALSE)</f>
        <v>5101043000</v>
      </c>
      <c r="AV384" s="43" t="str">
        <f>VLOOKUP(J384,[1]zmm081!$A$1:$D$1801,4,FALSE)</f>
        <v>费用-租赁费</v>
      </c>
      <c r="AZ384" s="43">
        <f t="shared" si="22"/>
        <v>0</v>
      </c>
    </row>
    <row r="385" spans="1:52" ht="14.1" customHeight="1" x14ac:dyDescent="0.3">
      <c r="A385" s="4" t="s">
        <v>13</v>
      </c>
      <c r="B385" s="16" t="s">
        <v>15</v>
      </c>
      <c r="C385" s="4" t="s">
        <v>539</v>
      </c>
      <c r="D385" s="86" t="s">
        <v>123</v>
      </c>
      <c r="E385" s="4" t="s">
        <v>153</v>
      </c>
      <c r="F385" s="86" t="str">
        <f>VLOOKUP(E385,[1]产品服务编号编码规则!$K:$O,4,0)</f>
        <v>03</v>
      </c>
      <c r="G385" s="16" t="s">
        <v>158</v>
      </c>
      <c r="H385" s="98">
        <f>VLOOKUP(G385,[1]产品服务编号编码规则!M:O,3,0)</f>
        <v>2</v>
      </c>
      <c r="I385" s="86" t="s">
        <v>32</v>
      </c>
      <c r="J385" s="42" t="str">
        <f t="shared" si="25"/>
        <v>DDE03201</v>
      </c>
      <c r="K385" s="4" t="s">
        <v>1759</v>
      </c>
      <c r="L385" s="11" t="s">
        <v>40</v>
      </c>
      <c r="M385" s="11">
        <v>1</v>
      </c>
      <c r="N385" s="4" t="s">
        <v>1760</v>
      </c>
      <c r="O385" s="16" t="str">
        <f t="shared" si="26"/>
        <v>E</v>
      </c>
      <c r="P385" s="4" t="s">
        <v>763</v>
      </c>
      <c r="Q385" s="9">
        <f>VLOOKUP($P385,[1]税率!$H:$K,3,0)</f>
        <v>0.13</v>
      </c>
      <c r="R385" s="4" t="str">
        <f>VLOOKUP($P385,[1]税率!$H:$K,4,0)</f>
        <v>有形动产租赁（进）</v>
      </c>
      <c r="S385" s="16" t="s">
        <v>365</v>
      </c>
      <c r="T385" s="5">
        <f>VLOOKUP(S385,[1]税率!A:B,2,0)</f>
        <v>1E-3</v>
      </c>
      <c r="U385" s="4" t="str">
        <f>VLOOKUP(S385,[1]税率!A:C,3,0)</f>
        <v>ZL</v>
      </c>
      <c r="V385" s="4" t="s">
        <v>765</v>
      </c>
      <c r="W385" s="4" t="s">
        <v>766</v>
      </c>
      <c r="X385" s="4" t="s">
        <v>54</v>
      </c>
      <c r="Y385" s="4" t="s">
        <v>54</v>
      </c>
      <c r="Z385" s="4" t="s">
        <v>54</v>
      </c>
      <c r="AA385" s="4" t="s">
        <v>54</v>
      </c>
      <c r="AD385" s="4" t="s">
        <v>547</v>
      </c>
      <c r="AF385" s="4"/>
      <c r="AJ385" s="4" t="s">
        <v>323</v>
      </c>
      <c r="AK385" s="4" t="s">
        <v>231</v>
      </c>
      <c r="AL385" s="4" t="s">
        <v>407</v>
      </c>
      <c r="AN385" s="4" t="s">
        <v>1753</v>
      </c>
      <c r="AP385" s="4" t="s">
        <v>42</v>
      </c>
      <c r="AQ385" s="83" t="s">
        <v>531</v>
      </c>
      <c r="AR385" s="4" t="s">
        <v>1754</v>
      </c>
      <c r="AU385" s="43">
        <f>VLOOKUP(J385,[1]zmm081!$A$1:$D$1801,3,FALSE)</f>
        <v>5101043000</v>
      </c>
      <c r="AV385" s="43" t="str">
        <f>VLOOKUP(J385,[1]zmm081!$A$1:$D$1801,4,FALSE)</f>
        <v>费用-租赁费</v>
      </c>
      <c r="AZ385" s="43">
        <f t="shared" si="22"/>
        <v>0</v>
      </c>
    </row>
    <row r="386" spans="1:52" ht="13.05" customHeight="1" x14ac:dyDescent="0.3">
      <c r="A386" s="4" t="s">
        <v>13</v>
      </c>
      <c r="B386" s="16" t="s">
        <v>15</v>
      </c>
      <c r="C386" s="4" t="s">
        <v>419</v>
      </c>
      <c r="D386" s="86" t="s">
        <v>101</v>
      </c>
      <c r="E386" s="4" t="s">
        <v>204</v>
      </c>
      <c r="F386" s="86" t="str">
        <f>VLOOKUP(E386,[1]产品服务编号编码规则!$K:$O,4,0)</f>
        <v>12</v>
      </c>
      <c r="G386" s="16" t="s">
        <v>208</v>
      </c>
      <c r="H386" s="98">
        <f>VLOOKUP(G386,[1]产品服务编号编码规则!M:O,3,0)</f>
        <v>4</v>
      </c>
      <c r="I386" s="86" t="s">
        <v>125</v>
      </c>
      <c r="J386" s="42" t="str">
        <f t="shared" si="25"/>
        <v>DDA12402</v>
      </c>
      <c r="K386" s="4" t="s">
        <v>1762</v>
      </c>
      <c r="L386" s="11" t="s">
        <v>40</v>
      </c>
      <c r="M386" s="11">
        <v>1</v>
      </c>
      <c r="N386" s="4" t="s">
        <v>1763</v>
      </c>
      <c r="O386" s="16" t="str">
        <f t="shared" si="26"/>
        <v>A</v>
      </c>
      <c r="P386" s="4" t="s">
        <v>1148</v>
      </c>
      <c r="Q386" s="9">
        <f>VLOOKUP($P386,[1]税率!$H:$K,3,0)</f>
        <v>0.06</v>
      </c>
      <c r="R386" s="4" t="str">
        <f>VLOOKUP($P386,[1]税率!$H:$K,4,0)</f>
        <v>生活服务</v>
      </c>
      <c r="S386" s="16" t="s">
        <v>370</v>
      </c>
      <c r="T386" s="5">
        <f>VLOOKUP(S386,[1]税率!A:B,2,0)</f>
        <v>0</v>
      </c>
      <c r="U386" s="4" t="str">
        <f>VLOOKUP(S386,[1]税率!A:C,3,0)</f>
        <v>FW</v>
      </c>
      <c r="V386" s="4">
        <v>5101043000</v>
      </c>
      <c r="W386" s="4" t="s">
        <v>766</v>
      </c>
      <c r="X386" s="4" t="s">
        <v>54</v>
      </c>
      <c r="Y386" s="4" t="s">
        <v>54</v>
      </c>
      <c r="Z386" s="4" t="s">
        <v>54</v>
      </c>
      <c r="AA386" s="4" t="s">
        <v>54</v>
      </c>
      <c r="AF386" s="4"/>
      <c r="AJ386" s="4" t="s">
        <v>252</v>
      </c>
      <c r="AK386" s="4" t="s">
        <v>252</v>
      </c>
      <c r="AL386" s="4" t="s">
        <v>407</v>
      </c>
      <c r="AN386" s="4" t="s">
        <v>430</v>
      </c>
      <c r="AP386" s="4" t="s">
        <v>42</v>
      </c>
      <c r="AQ386" s="4" t="s">
        <v>324</v>
      </c>
      <c r="AU386" s="43">
        <f>VLOOKUP(J386,[1]zmm081!$A$1:$D$1801,3,FALSE)</f>
        <v>5101043000</v>
      </c>
      <c r="AV386" s="43" t="str">
        <f>VLOOKUP(J386,[1]zmm081!$A$1:$D$1801,4,FALSE)</f>
        <v>费用-租赁费</v>
      </c>
      <c r="AZ386" s="43">
        <f t="shared" si="22"/>
        <v>0</v>
      </c>
    </row>
    <row r="387" spans="1:52" ht="13.05" customHeight="1" x14ac:dyDescent="0.3">
      <c r="A387" s="4" t="s">
        <v>13</v>
      </c>
      <c r="B387" s="16" t="s">
        <v>15</v>
      </c>
      <c r="C387" s="4" t="s">
        <v>419</v>
      </c>
      <c r="D387" s="86" t="s">
        <v>101</v>
      </c>
      <c r="E387" s="4" t="s">
        <v>193</v>
      </c>
      <c r="F387" s="86">
        <f>VLOOKUP(E387,[1]产品服务编号编码规则!$K:$O,4,0)</f>
        <v>10</v>
      </c>
      <c r="G387" s="16" t="s">
        <v>196</v>
      </c>
      <c r="H387" s="98">
        <f>VLOOKUP(G387,[1]产品服务编号编码规则!M:O,3,0)</f>
        <v>3</v>
      </c>
      <c r="I387" s="86" t="s">
        <v>735</v>
      </c>
      <c r="J387" s="42" t="str">
        <f t="shared" si="25"/>
        <v>DDA10320</v>
      </c>
      <c r="K387" s="4" t="s">
        <v>1765</v>
      </c>
      <c r="L387" s="11" t="s">
        <v>40</v>
      </c>
      <c r="M387" s="11">
        <v>1</v>
      </c>
      <c r="N387" s="4" t="s">
        <v>1766</v>
      </c>
      <c r="O387" s="16" t="str">
        <f t="shared" si="26"/>
        <v>A</v>
      </c>
      <c r="P387" s="4" t="s">
        <v>633</v>
      </c>
      <c r="Q387" s="9">
        <f>VLOOKUP($P387,[1]税率!$H:$K,3,0)</f>
        <v>0.06</v>
      </c>
      <c r="R387" s="4" t="str">
        <f>VLOOKUP($P387,[1]税率!$H:$K,4,0)</f>
        <v>其他</v>
      </c>
      <c r="S387" s="16" t="s">
        <v>370</v>
      </c>
      <c r="T387" s="5">
        <f>VLOOKUP(S387,[1]税率!A:B,2,0)</f>
        <v>0</v>
      </c>
      <c r="U387" s="4" t="str">
        <f>VLOOKUP(S387,[1]税率!A:C,3,0)</f>
        <v>FW</v>
      </c>
      <c r="V387" s="4" t="s">
        <v>1021</v>
      </c>
      <c r="W387" s="4" t="s">
        <v>1022</v>
      </c>
      <c r="X387" s="4" t="s">
        <v>54</v>
      </c>
      <c r="Y387" s="4" t="s">
        <v>54</v>
      </c>
      <c r="Z387" s="4" t="s">
        <v>54</v>
      </c>
      <c r="AA387" s="4" t="s">
        <v>54</v>
      </c>
      <c r="AF387" s="4"/>
      <c r="AJ387" s="4" t="s">
        <v>230</v>
      </c>
      <c r="AK387" s="4" t="s">
        <v>1080</v>
      </c>
      <c r="AL387" s="4" t="s">
        <v>1080</v>
      </c>
      <c r="AM387" s="4" t="s">
        <v>1080</v>
      </c>
      <c r="AN387" s="4" t="s">
        <v>1080</v>
      </c>
      <c r="AO387" s="4" t="s">
        <v>1080</v>
      </c>
      <c r="AP387" s="4" t="s">
        <v>451</v>
      </c>
      <c r="AQ387" s="4" t="s">
        <v>324</v>
      </c>
      <c r="AR387" s="4" t="s">
        <v>1767</v>
      </c>
      <c r="AS387" s="4" t="s">
        <v>1768</v>
      </c>
      <c r="AU387" s="43">
        <f>VLOOKUP(J387,[1]zmm081!$A$1:$D$1801,3,FALSE)</f>
        <v>5101030000</v>
      </c>
      <c r="AV387" s="43" t="str">
        <f>VLOOKUP(J387,[1]zmm081!$A$1:$D$1801,4,FALSE)</f>
        <v>费用-咨询费</v>
      </c>
      <c r="AZ387" s="43">
        <f t="shared" si="22"/>
        <v>0</v>
      </c>
    </row>
    <row r="388" spans="1:52" ht="13.05" customHeight="1" x14ac:dyDescent="0.3">
      <c r="A388" s="4" t="s">
        <v>13</v>
      </c>
      <c r="B388" s="16" t="s">
        <v>15</v>
      </c>
      <c r="C388" s="4" t="s">
        <v>419</v>
      </c>
      <c r="D388" s="86" t="s">
        <v>101</v>
      </c>
      <c r="E388" s="4" t="s">
        <v>193</v>
      </c>
      <c r="F388" s="86">
        <f>VLOOKUP(E388,[1]产品服务编号编码规则!$K:$O,4,0)</f>
        <v>10</v>
      </c>
      <c r="G388" s="16" t="s">
        <v>196</v>
      </c>
      <c r="H388" s="98">
        <f>VLOOKUP(G388,[1]产品服务编号编码规则!M:O,3,0)</f>
        <v>3</v>
      </c>
      <c r="I388" s="86" t="s">
        <v>738</v>
      </c>
      <c r="J388" s="42" t="str">
        <f t="shared" si="25"/>
        <v>DDA10321</v>
      </c>
      <c r="K388" s="4" t="s">
        <v>1770</v>
      </c>
      <c r="L388" s="11" t="s">
        <v>40</v>
      </c>
      <c r="M388" s="11">
        <v>1</v>
      </c>
      <c r="N388" s="4" t="s">
        <v>1771</v>
      </c>
      <c r="O388" s="16" t="str">
        <f t="shared" si="26"/>
        <v>A</v>
      </c>
      <c r="P388" s="4" t="s">
        <v>633</v>
      </c>
      <c r="Q388" s="9">
        <f>VLOOKUP($P388,[1]税率!$H:$K,3,0)</f>
        <v>0.06</v>
      </c>
      <c r="R388" s="4" t="str">
        <f>VLOOKUP($P388,[1]税率!$H:$K,4,0)</f>
        <v>其他</v>
      </c>
      <c r="S388" s="16" t="s">
        <v>370</v>
      </c>
      <c r="T388" s="5">
        <f>VLOOKUP(S388,[1]税率!A:B,2,0)</f>
        <v>0</v>
      </c>
      <c r="U388" s="4" t="str">
        <f>VLOOKUP(S388,[1]税率!A:C,3,0)</f>
        <v>FW</v>
      </c>
      <c r="V388" s="4">
        <v>5101069000</v>
      </c>
      <c r="W388" s="4" t="s">
        <v>1038</v>
      </c>
      <c r="X388" s="4" t="s">
        <v>54</v>
      </c>
      <c r="Y388" s="4" t="s">
        <v>54</v>
      </c>
      <c r="Z388" s="4" t="s">
        <v>54</v>
      </c>
      <c r="AA388" s="4" t="s">
        <v>54</v>
      </c>
      <c r="AF388" s="4"/>
      <c r="AJ388" s="4" t="s">
        <v>1772</v>
      </c>
      <c r="AK388" s="4" t="s">
        <v>231</v>
      </c>
      <c r="AL388" s="4" t="s">
        <v>407</v>
      </c>
      <c r="AN388" s="4" t="s">
        <v>407</v>
      </c>
      <c r="AP388" s="4" t="s">
        <v>42</v>
      </c>
      <c r="AQ388" s="4" t="s">
        <v>324</v>
      </c>
      <c r="AR388" s="4" t="s">
        <v>1773</v>
      </c>
      <c r="AS388" s="4" t="s">
        <v>1774</v>
      </c>
      <c r="AU388" s="43">
        <f>VLOOKUP(J388,[1]zmm081!$A$1:$D$1801,3,FALSE)</f>
        <v>5101069000</v>
      </c>
      <c r="AV388" s="43" t="str">
        <f>VLOOKUP(J388,[1]zmm081!$A$1:$D$1801,4,FALSE)</f>
        <v>费用-招投标费</v>
      </c>
      <c r="AZ388" s="43">
        <f t="shared" si="22"/>
        <v>0</v>
      </c>
    </row>
    <row r="389" spans="1:52" s="4" customFormat="1" ht="14.1" customHeight="1" x14ac:dyDescent="0.3">
      <c r="A389" s="4" t="s">
        <v>13</v>
      </c>
      <c r="B389" s="16" t="s">
        <v>15</v>
      </c>
      <c r="C389" s="4" t="s">
        <v>419</v>
      </c>
      <c r="D389" s="86" t="s">
        <v>101</v>
      </c>
      <c r="E389" s="4" t="s">
        <v>219</v>
      </c>
      <c r="F389" s="86" t="str">
        <f>VLOOKUP(E389,[1]产品服务编号编码规则!$K:$O,4,0)</f>
        <v>14</v>
      </c>
      <c r="G389" s="4" t="s">
        <v>219</v>
      </c>
      <c r="H389" s="98">
        <f>VLOOKUP(G389,[1]产品服务编号编码规则!M:O,3,0)</f>
        <v>1</v>
      </c>
      <c r="I389" s="86" t="s">
        <v>32</v>
      </c>
      <c r="J389" s="42" t="str">
        <f t="shared" si="25"/>
        <v>DDA14101</v>
      </c>
      <c r="K389" s="4" t="s">
        <v>1776</v>
      </c>
      <c r="L389" s="11" t="s">
        <v>40</v>
      </c>
      <c r="M389" s="11">
        <v>1</v>
      </c>
      <c r="N389" s="4" t="s">
        <v>1777</v>
      </c>
      <c r="O389" s="16" t="str">
        <f t="shared" si="26"/>
        <v>A</v>
      </c>
      <c r="P389" s="4" t="s">
        <v>633</v>
      </c>
      <c r="Q389" s="9">
        <f>VLOOKUP($P389,[1]税率!$H:$K,3,0)</f>
        <v>0.06</v>
      </c>
      <c r="R389" s="4" t="str">
        <f>VLOOKUP($P389,[1]税率!$H:$K,4,0)</f>
        <v>其他</v>
      </c>
      <c r="S389" s="16" t="s">
        <v>370</v>
      </c>
      <c r="T389" s="5">
        <f>VLOOKUP(S389,[1]税率!A:B,2,0)</f>
        <v>0</v>
      </c>
      <c r="U389" s="4" t="str">
        <f>VLOOKUP(S389,[1]税率!A:C,3,0)</f>
        <v>FW</v>
      </c>
      <c r="V389" s="4">
        <v>5101019000</v>
      </c>
      <c r="W389" s="4" t="s">
        <v>636</v>
      </c>
      <c r="X389" s="4" t="s">
        <v>54</v>
      </c>
      <c r="Y389" s="4" t="s">
        <v>54</v>
      </c>
      <c r="Z389" s="4" t="s">
        <v>54</v>
      </c>
      <c r="AA389" s="4" t="s">
        <v>54</v>
      </c>
      <c r="AI389" s="16"/>
      <c r="AJ389" s="4" t="s">
        <v>252</v>
      </c>
      <c r="AK389" s="4" t="s">
        <v>231</v>
      </c>
      <c r="AL389" s="4" t="s">
        <v>252</v>
      </c>
      <c r="AM389" s="4" t="s">
        <v>252</v>
      </c>
      <c r="AN389" s="4" t="s">
        <v>231</v>
      </c>
      <c r="AP389" s="4" t="s">
        <v>393</v>
      </c>
      <c r="AQ389" s="83" t="s">
        <v>324</v>
      </c>
      <c r="AR389" s="4" t="s">
        <v>1778</v>
      </c>
      <c r="AS389" s="4" t="s">
        <v>1779</v>
      </c>
      <c r="AU389" s="43">
        <f>VLOOKUP(J389,[1]zmm081!$A$1:$D$1801,3,FALSE)</f>
        <v>5101019000</v>
      </c>
      <c r="AV389" s="43" t="str">
        <f>VLOOKUP(J389,[1]zmm081!$A$1:$D$1801,4,FALSE)</f>
        <v>费用-机械修理费</v>
      </c>
      <c r="AZ389" s="43">
        <f t="shared" si="22"/>
        <v>0</v>
      </c>
    </row>
    <row r="390" spans="1:52" s="4" customFormat="1" ht="14.1" customHeight="1" x14ac:dyDescent="0.3">
      <c r="A390" s="4" t="s">
        <v>397</v>
      </c>
      <c r="B390" s="16" t="s">
        <v>106</v>
      </c>
      <c r="C390" s="4" t="s">
        <v>419</v>
      </c>
      <c r="D390" s="86" t="s">
        <v>101</v>
      </c>
      <c r="E390" s="4" t="s">
        <v>408</v>
      </c>
      <c r="F390" s="86" t="s">
        <v>32</v>
      </c>
      <c r="G390" s="16"/>
      <c r="H390" s="98" t="s">
        <v>420</v>
      </c>
      <c r="I390" s="86" t="s">
        <v>211</v>
      </c>
      <c r="J390" s="42" t="str">
        <f t="shared" si="25"/>
        <v>DBA01013</v>
      </c>
      <c r="K390" s="4" t="s">
        <v>1781</v>
      </c>
      <c r="L390" s="11" t="s">
        <v>40</v>
      </c>
      <c r="M390" s="11">
        <v>1</v>
      </c>
      <c r="N390" s="4" t="s">
        <v>1782</v>
      </c>
      <c r="O390" s="16" t="str">
        <f t="shared" si="26"/>
        <v>A</v>
      </c>
      <c r="P390" s="4" t="s">
        <v>402</v>
      </c>
      <c r="Q390" s="9">
        <f>VLOOKUP($P390,[1]税率!$H:$K,3,0)</f>
        <v>0.13</v>
      </c>
      <c r="R390" s="4" t="str">
        <f>VLOOKUP($P390,[1]税率!$H:$K,4,0)</f>
        <v>货物、加工修理修配劳务（进）</v>
      </c>
      <c r="S390" s="16" t="s">
        <v>404</v>
      </c>
      <c r="T390" s="5">
        <f>VLOOKUP(S390,[1]税率!A:B,2,0)</f>
        <v>2.9999999999999997E-4</v>
      </c>
      <c r="U390" s="4" t="str">
        <f>VLOOKUP(S390,[1]税率!A:C,3,0)</f>
        <v>CG</v>
      </c>
      <c r="V390" s="42">
        <v>5101025000</v>
      </c>
      <c r="W390" s="4" t="s">
        <v>1783</v>
      </c>
      <c r="X390" s="4" t="s">
        <v>54</v>
      </c>
      <c r="Y390" s="4" t="s">
        <v>54</v>
      </c>
      <c r="Z390" s="4" t="s">
        <v>54</v>
      </c>
      <c r="AA390" s="4" t="s">
        <v>54</v>
      </c>
      <c r="AI390" s="16"/>
      <c r="AJ390" s="4" t="s">
        <v>426</v>
      </c>
      <c r="AK390" s="4" t="s">
        <v>252</v>
      </c>
      <c r="AL390" s="4" t="s">
        <v>252</v>
      </c>
      <c r="AN390" s="4" t="s">
        <v>252</v>
      </c>
      <c r="AP390" s="4" t="s">
        <v>451</v>
      </c>
      <c r="AQ390" s="83" t="s">
        <v>531</v>
      </c>
      <c r="AR390" s="4" t="s">
        <v>1778</v>
      </c>
      <c r="AS390" s="4" t="s">
        <v>1784</v>
      </c>
      <c r="AU390" s="43">
        <f>VLOOKUP(J390,[1]zmm081!$A$1:$D$1801,3,FALSE)</f>
        <v>5101025000</v>
      </c>
      <c r="AV390" s="43" t="str">
        <f>VLOOKUP(J390,[1]zmm081!$A$1:$D$1801,4,FALSE)</f>
        <v>费用-劳动保护费</v>
      </c>
      <c r="AZ390" s="43">
        <f t="shared" si="22"/>
        <v>0</v>
      </c>
    </row>
    <row r="391" spans="1:52" s="4" customFormat="1" ht="13.05" customHeight="1" x14ac:dyDescent="0.3">
      <c r="A391" s="4" t="s">
        <v>13</v>
      </c>
      <c r="B391" s="16" t="s">
        <v>15</v>
      </c>
      <c r="C391" s="4" t="s">
        <v>419</v>
      </c>
      <c r="D391" s="86" t="s">
        <v>101</v>
      </c>
      <c r="E391" s="4" t="s">
        <v>608</v>
      </c>
      <c r="F391" s="86" t="s">
        <v>216</v>
      </c>
      <c r="G391" s="16"/>
      <c r="H391" s="98" t="s">
        <v>420</v>
      </c>
      <c r="I391" s="86" t="s">
        <v>26</v>
      </c>
      <c r="J391" s="42" t="str">
        <f t="shared" si="25"/>
        <v>DDA00005</v>
      </c>
      <c r="K391" s="4" t="s">
        <v>1786</v>
      </c>
      <c r="L391" s="11" t="s">
        <v>40</v>
      </c>
      <c r="M391" s="11">
        <v>1</v>
      </c>
      <c r="N391" s="4" t="s">
        <v>1787</v>
      </c>
      <c r="O391" s="16" t="str">
        <f t="shared" si="26"/>
        <v>A</v>
      </c>
      <c r="P391" s="4" t="s">
        <v>612</v>
      </c>
      <c r="Q391" s="9">
        <f>VLOOKUP($P391,[1]税率!$H:$K,3,0)</f>
        <v>0</v>
      </c>
      <c r="R391" s="4" t="str">
        <f>VLOOKUP($P391,[1]税率!$H:$K,4,0)</f>
        <v>进项税</v>
      </c>
      <c r="S391" s="16" t="s">
        <v>370</v>
      </c>
      <c r="T391" s="5">
        <f>VLOOKUP(S391,[1]税率!A:B,2,0)</f>
        <v>0</v>
      </c>
      <c r="U391" s="4" t="str">
        <f>VLOOKUP(S391,[1]税率!A:C,3,0)</f>
        <v>FW</v>
      </c>
      <c r="V391" s="4">
        <v>5101059000</v>
      </c>
      <c r="W391" s="4" t="s">
        <v>845</v>
      </c>
      <c r="X391" s="4" t="s">
        <v>54</v>
      </c>
      <c r="Y391" s="4" t="s">
        <v>54</v>
      </c>
      <c r="Z391" s="4" t="s">
        <v>54</v>
      </c>
      <c r="AA391" s="4" t="s">
        <v>54</v>
      </c>
      <c r="AI391" s="16"/>
      <c r="AJ391" s="4" t="s">
        <v>253</v>
      </c>
      <c r="AK391" s="4" t="s">
        <v>252</v>
      </c>
      <c r="AL391" s="4" t="s">
        <v>407</v>
      </c>
      <c r="AN391" s="4" t="s">
        <v>252</v>
      </c>
      <c r="AP391" s="4" t="s">
        <v>42</v>
      </c>
      <c r="AQ391" s="4" t="s">
        <v>324</v>
      </c>
      <c r="AR391" s="4" t="s">
        <v>1778</v>
      </c>
      <c r="AS391" s="4" t="s">
        <v>1788</v>
      </c>
      <c r="AU391" s="43">
        <f>VLOOKUP(J391,[1]zmm081!$A$1:$D$1801,3,FALSE)</f>
        <v>5101059000</v>
      </c>
      <c r="AV391" s="43" t="str">
        <f>VLOOKUP(J391,[1]zmm081!$A$1:$D$1801,4,FALSE)</f>
        <v>费用-保洁绿化费</v>
      </c>
      <c r="AZ391" s="43">
        <f t="shared" si="22"/>
        <v>0</v>
      </c>
    </row>
    <row r="392" spans="1:52" s="4" customFormat="1" ht="14.1" customHeight="1" x14ac:dyDescent="0.25">
      <c r="A392" s="4" t="s">
        <v>13</v>
      </c>
      <c r="B392" s="16" t="s">
        <v>15</v>
      </c>
      <c r="C392" s="4" t="s">
        <v>1321</v>
      </c>
      <c r="D392" s="86" t="s">
        <v>147</v>
      </c>
      <c r="E392" s="4" t="s">
        <v>104</v>
      </c>
      <c r="F392" s="86" t="str">
        <f>VLOOKUP(E392,[1]产品服务编号编码规则!$K:$O,4,0)</f>
        <v>01</v>
      </c>
      <c r="G392" s="16" t="s">
        <v>115</v>
      </c>
      <c r="H392" s="98">
        <v>2</v>
      </c>
      <c r="I392" s="86" t="s">
        <v>32</v>
      </c>
      <c r="J392" s="6" t="str">
        <f t="shared" si="25"/>
        <v>DDJ01201</v>
      </c>
      <c r="K392" s="4" t="s">
        <v>1790</v>
      </c>
      <c r="L392" s="11" t="s">
        <v>40</v>
      </c>
      <c r="M392" s="11">
        <v>1</v>
      </c>
      <c r="N392" s="4" t="s">
        <v>1791</v>
      </c>
      <c r="O392" s="16" t="str">
        <f t="shared" si="26"/>
        <v>J</v>
      </c>
      <c r="P392" s="4" t="s">
        <v>601</v>
      </c>
      <c r="Q392" s="9">
        <f>VLOOKUP($P392,[1]税率!$H:$K,3,0)</f>
        <v>0.09</v>
      </c>
      <c r="R392" s="4" t="str">
        <f>VLOOKUP($P392,[1]税率!$H:$K,4,0)</f>
        <v>运输服务（进）</v>
      </c>
      <c r="S392" s="16" t="s">
        <v>603</v>
      </c>
      <c r="T392" s="5">
        <f>VLOOKUP(S392,[1]税率!A:B,2,0)</f>
        <v>5.0000000000000001E-4</v>
      </c>
      <c r="U392" s="4" t="str">
        <f>VLOOKUP(S392,[1]税率!A:C,3,0)</f>
        <v>YS</v>
      </c>
      <c r="V392" s="4" t="s">
        <v>642</v>
      </c>
      <c r="W392" s="4" t="s">
        <v>643</v>
      </c>
      <c r="X392" s="4" t="s">
        <v>54</v>
      </c>
      <c r="Y392" s="4" t="s">
        <v>54</v>
      </c>
      <c r="Z392" s="4" t="s">
        <v>54</v>
      </c>
      <c r="AA392" s="4" t="s">
        <v>54</v>
      </c>
      <c r="AB392" s="4" t="s">
        <v>605</v>
      </c>
      <c r="AI392" s="16"/>
      <c r="AJ392" s="4" t="s">
        <v>406</v>
      </c>
      <c r="AK392" s="4" t="s">
        <v>231</v>
      </c>
      <c r="AL392" s="4" t="s">
        <v>407</v>
      </c>
      <c r="AN392" s="4" t="s">
        <v>644</v>
      </c>
      <c r="AP392" s="4" t="s">
        <v>42</v>
      </c>
      <c r="AQ392" s="4" t="s">
        <v>324</v>
      </c>
      <c r="AR392" s="4">
        <v>20220120</v>
      </c>
      <c r="AS392" s="4" t="s">
        <v>1792</v>
      </c>
      <c r="AU392" s="43">
        <f>VLOOKUP(J392,[1]zmm081!$A$1:$D$1801,3,FALSE)</f>
        <v>5101015000</v>
      </c>
      <c r="AV392" s="43" t="str">
        <f>VLOOKUP(J392,[1]zmm081!$A$1:$D$1801,4,FALSE)</f>
        <v>费用-运输费</v>
      </c>
      <c r="AZ392" s="43">
        <f t="shared" si="22"/>
        <v>0</v>
      </c>
    </row>
    <row r="393" spans="1:52" ht="13.05" customHeight="1" x14ac:dyDescent="0.3">
      <c r="A393" s="4" t="s">
        <v>135</v>
      </c>
      <c r="B393" s="16" t="s">
        <v>134</v>
      </c>
      <c r="J393" s="42" t="s">
        <v>1793</v>
      </c>
      <c r="K393" s="4" t="s">
        <v>1794</v>
      </c>
      <c r="L393" s="11" t="s">
        <v>40</v>
      </c>
      <c r="M393" s="11">
        <v>2</v>
      </c>
      <c r="S393" s="16" t="s">
        <v>370</v>
      </c>
      <c r="T393" s="5">
        <f>VLOOKUP(S393,[1]税率!A:B,2,0)</f>
        <v>0</v>
      </c>
      <c r="U393" s="4" t="str">
        <f>VLOOKUP(S393,[1]税率!A:C,3,0)</f>
        <v>FW</v>
      </c>
      <c r="AF393" s="4"/>
      <c r="AQ393" s="4" t="s">
        <v>324</v>
      </c>
      <c r="AR393" s="4" t="s">
        <v>1795</v>
      </c>
      <c r="AS393" s="4" t="s">
        <v>1796</v>
      </c>
      <c r="AU393" s="43">
        <f>VLOOKUP(J393,[1]zmm081!$A$1:$D$1801,3,FALSE)</f>
        <v>0</v>
      </c>
      <c r="AV393" s="43">
        <f>VLOOKUP(J393,[1]zmm081!$A$1:$D$1801,4,FALSE)</f>
        <v>0</v>
      </c>
      <c r="AZ393" s="43">
        <f t="shared" si="22"/>
        <v>0</v>
      </c>
    </row>
    <row r="394" spans="1:52" ht="13.05" customHeight="1" x14ac:dyDescent="0.3">
      <c r="A394" s="4" t="s">
        <v>135</v>
      </c>
      <c r="B394" s="16" t="s">
        <v>134</v>
      </c>
      <c r="J394" s="42" t="s">
        <v>1797</v>
      </c>
      <c r="K394" s="4" t="s">
        <v>1798</v>
      </c>
      <c r="L394" s="11" t="s">
        <v>40</v>
      </c>
      <c r="M394" s="11">
        <v>2</v>
      </c>
      <c r="S394" s="16" t="s">
        <v>370</v>
      </c>
      <c r="T394" s="5">
        <f>VLOOKUP(S394,[1]税率!A:B,2,0)</f>
        <v>0</v>
      </c>
      <c r="U394" s="4" t="str">
        <f>VLOOKUP(S394,[1]税率!A:C,3,0)</f>
        <v>FW</v>
      </c>
      <c r="AF394" s="4"/>
      <c r="AQ394" s="4" t="s">
        <v>324</v>
      </c>
      <c r="AR394" s="4" t="s">
        <v>1795</v>
      </c>
      <c r="AS394" s="4" t="s">
        <v>1796</v>
      </c>
      <c r="AU394" s="43">
        <f>VLOOKUP(J394,[1]zmm081!$A$1:$D$1801,3,FALSE)</f>
        <v>0</v>
      </c>
      <c r="AV394" s="43">
        <f>VLOOKUP(J394,[1]zmm081!$A$1:$D$1801,4,FALSE)</f>
        <v>0</v>
      </c>
      <c r="AZ394" s="43">
        <f t="shared" si="22"/>
        <v>0</v>
      </c>
    </row>
    <row r="395" spans="1:52" ht="13.05" customHeight="1" x14ac:dyDescent="0.3">
      <c r="A395" s="4" t="s">
        <v>13</v>
      </c>
      <c r="B395" s="16" t="s">
        <v>15</v>
      </c>
      <c r="C395" s="4" t="s">
        <v>539</v>
      </c>
      <c r="D395" s="86" t="s">
        <v>123</v>
      </c>
      <c r="E395" s="4" t="s">
        <v>104</v>
      </c>
      <c r="F395" s="86" t="str">
        <f>VLOOKUP(E395,[1]产品服务编号编码规则!$K:$O,4,0)</f>
        <v>01</v>
      </c>
      <c r="G395" s="16" t="s">
        <v>105</v>
      </c>
      <c r="H395" s="98">
        <f>VLOOKUP(G395,[1]产品服务编号编码规则!M:O,3,0)</f>
        <v>1</v>
      </c>
      <c r="I395" s="86" t="s">
        <v>32</v>
      </c>
      <c r="J395" s="42" t="str">
        <f t="shared" ref="J395:J436" si="27">B395&amp;D395&amp;F395&amp;H395&amp;I395</f>
        <v>DDE01101</v>
      </c>
      <c r="K395" s="4" t="s">
        <v>1800</v>
      </c>
      <c r="L395" s="11" t="s">
        <v>40</v>
      </c>
      <c r="M395" s="11">
        <v>1</v>
      </c>
      <c r="N395" s="4" t="s">
        <v>1801</v>
      </c>
      <c r="O395" s="16" t="str">
        <f t="shared" ref="O395:O401" si="28">D395</f>
        <v>E</v>
      </c>
      <c r="P395" s="4" t="s">
        <v>601</v>
      </c>
      <c r="Q395" s="9">
        <f>VLOOKUP($P395,[1]税率!$H:$K,3,0)</f>
        <v>0.09</v>
      </c>
      <c r="R395" s="4" t="str">
        <f>VLOOKUP($P395,[1]税率!$H:$K,4,0)</f>
        <v>运输服务（进）</v>
      </c>
      <c r="S395" s="4" t="s">
        <v>603</v>
      </c>
      <c r="T395" s="5">
        <f>VLOOKUP(S395,[1]税率!A:B,2,0)</f>
        <v>5.0000000000000001E-4</v>
      </c>
      <c r="U395" s="4" t="str">
        <f>VLOOKUP(S395,[1]税率!A:C,3,0)</f>
        <v>YS</v>
      </c>
      <c r="V395" s="4">
        <v>5101015000</v>
      </c>
      <c r="W395" s="4" t="s">
        <v>643</v>
      </c>
      <c r="X395" s="4" t="s">
        <v>54</v>
      </c>
      <c r="Y395" s="4" t="s">
        <v>54</v>
      </c>
      <c r="Z395" s="4" t="s">
        <v>54</v>
      </c>
      <c r="AA395" s="4" t="s">
        <v>54</v>
      </c>
      <c r="AB395" s="4" t="s">
        <v>605</v>
      </c>
      <c r="AD395" s="4" t="s">
        <v>547</v>
      </c>
      <c r="AF395" s="4"/>
      <c r="AJ395" s="4" t="s">
        <v>323</v>
      </c>
      <c r="AK395" s="4" t="s">
        <v>231</v>
      </c>
      <c r="AL395" s="4" t="s">
        <v>407</v>
      </c>
      <c r="AN395" s="4" t="s">
        <v>1753</v>
      </c>
      <c r="AP395" s="4" t="s">
        <v>42</v>
      </c>
      <c r="AQ395" s="4" t="s">
        <v>531</v>
      </c>
      <c r="AR395" s="4" t="s">
        <v>1802</v>
      </c>
      <c r="AU395" s="43">
        <f>VLOOKUP(J395,[1]zmm081!$A$1:$D$1801,3,FALSE)</f>
        <v>5101015000</v>
      </c>
      <c r="AV395" s="43" t="str">
        <f>VLOOKUP(J395,[1]zmm081!$A$1:$D$1801,4,FALSE)</f>
        <v>费用-运输费</v>
      </c>
      <c r="AZ395" s="43">
        <f t="shared" si="22"/>
        <v>0</v>
      </c>
    </row>
    <row r="396" spans="1:52" ht="13.05" customHeight="1" x14ac:dyDescent="0.3">
      <c r="A396" s="4" t="s">
        <v>13</v>
      </c>
      <c r="B396" s="16" t="s">
        <v>15</v>
      </c>
      <c r="C396" s="4" t="s">
        <v>419</v>
      </c>
      <c r="D396" s="86" t="s">
        <v>101</v>
      </c>
      <c r="E396" s="4" t="s">
        <v>188</v>
      </c>
      <c r="F396" s="86" t="str">
        <f>VLOOKUP(E396,[1]产品服务编号编码规则!$K:$O,4,0)</f>
        <v>09</v>
      </c>
      <c r="G396" s="16" t="s">
        <v>189</v>
      </c>
      <c r="H396" s="98">
        <f>VLOOKUP(G396,[1]产品服务编号编码规则!M:O,3,0)</f>
        <v>1</v>
      </c>
      <c r="I396" s="86" t="s">
        <v>221</v>
      </c>
      <c r="J396" s="42" t="str">
        <f t="shared" si="27"/>
        <v>DDA09114</v>
      </c>
      <c r="K396" s="4" t="s">
        <v>1804</v>
      </c>
      <c r="L396" s="11" t="s">
        <v>40</v>
      </c>
      <c r="M396" s="11">
        <v>1</v>
      </c>
      <c r="N396" s="4" t="s">
        <v>1805</v>
      </c>
      <c r="O396" s="16" t="str">
        <f t="shared" si="28"/>
        <v>A</v>
      </c>
      <c r="P396" s="4" t="s">
        <v>633</v>
      </c>
      <c r="Q396" s="9">
        <f>VLOOKUP($P396,[1]税率!$H:$K,3,0)</f>
        <v>0.06</v>
      </c>
      <c r="R396" s="4" t="str">
        <f>VLOOKUP($P396,[1]税率!$H:$K,4,0)</f>
        <v>其他</v>
      </c>
      <c r="S396" s="16" t="s">
        <v>370</v>
      </c>
      <c r="T396" s="5">
        <f>VLOOKUP(S396,[1]税率!A:B,2,0)</f>
        <v>0</v>
      </c>
      <c r="U396" s="4" t="str">
        <f>VLOOKUP(S396,[1]税率!A:C,3,0)</f>
        <v>FW</v>
      </c>
      <c r="V396" s="16" t="s">
        <v>424</v>
      </c>
      <c r="W396" s="4" t="s">
        <v>425</v>
      </c>
      <c r="X396" s="4" t="s">
        <v>54</v>
      </c>
      <c r="Y396" s="4" t="s">
        <v>54</v>
      </c>
      <c r="Z396" s="4" t="s">
        <v>54</v>
      </c>
      <c r="AA396" s="4" t="s">
        <v>54</v>
      </c>
      <c r="AF396" s="4"/>
      <c r="AJ396" s="4" t="s">
        <v>655</v>
      </c>
      <c r="AK396" s="4" t="s">
        <v>231</v>
      </c>
      <c r="AL396" s="4" t="s">
        <v>323</v>
      </c>
      <c r="AN396" s="4" t="s">
        <v>323</v>
      </c>
      <c r="AP396" s="4" t="s">
        <v>451</v>
      </c>
      <c r="AQ396" s="4" t="s">
        <v>324</v>
      </c>
      <c r="AR396" s="4" t="s">
        <v>1806</v>
      </c>
      <c r="AU396" s="43">
        <f>VLOOKUP(J396,[1]zmm081!$A$1:$D$1801,3,FALSE)</f>
        <v>5101011000</v>
      </c>
      <c r="AV396" s="43" t="str">
        <f>VLOOKUP(J396,[1]zmm081!$A$1:$D$1801,4,FALSE)</f>
        <v>费用-办公费</v>
      </c>
      <c r="AZ396" s="101">
        <f t="shared" si="22"/>
        <v>0</v>
      </c>
    </row>
    <row r="397" spans="1:52" ht="14.1" customHeight="1" x14ac:dyDescent="0.3">
      <c r="A397" s="4" t="s">
        <v>13</v>
      </c>
      <c r="B397" s="16" t="s">
        <v>15</v>
      </c>
      <c r="C397" s="4" t="s">
        <v>419</v>
      </c>
      <c r="D397" s="86" t="s">
        <v>101</v>
      </c>
      <c r="E397" s="4" t="s">
        <v>193</v>
      </c>
      <c r="F397" s="86">
        <f>VLOOKUP(E397,[1]产品服务编号编码规则!$K:$O,4,0)</f>
        <v>10</v>
      </c>
      <c r="G397" s="16" t="s">
        <v>196</v>
      </c>
      <c r="H397" s="98">
        <f>VLOOKUP(G397,[1]产品服务编号编码规则!M:O,3,0)</f>
        <v>3</v>
      </c>
      <c r="I397" s="86" t="s">
        <v>741</v>
      </c>
      <c r="J397" s="42" t="str">
        <f t="shared" si="27"/>
        <v>DDA10322</v>
      </c>
      <c r="K397" s="4" t="s">
        <v>1808</v>
      </c>
      <c r="L397" s="11" t="s">
        <v>40</v>
      </c>
      <c r="M397" s="11">
        <v>1</v>
      </c>
      <c r="N397" s="4" t="s">
        <v>1809</v>
      </c>
      <c r="O397" s="16" t="str">
        <f t="shared" si="28"/>
        <v>A</v>
      </c>
      <c r="P397" s="4" t="s">
        <v>633</v>
      </c>
      <c r="Q397" s="9">
        <f>VLOOKUP($P397,[1]税率!$H:$K,3,0)</f>
        <v>0.06</v>
      </c>
      <c r="R397" s="4" t="str">
        <f>VLOOKUP($P397,[1]税率!$H:$K,4,0)</f>
        <v>其他</v>
      </c>
      <c r="S397" s="16" t="s">
        <v>370</v>
      </c>
      <c r="T397" s="5">
        <f>VLOOKUP(S397,[1]税率!A:B,2,0)</f>
        <v>0</v>
      </c>
      <c r="U397" s="4" t="str">
        <f>VLOOKUP(S397,[1]税率!A:C,3,0)</f>
        <v>FW</v>
      </c>
      <c r="V397" s="4" t="s">
        <v>424</v>
      </c>
      <c r="W397" s="4" t="s">
        <v>425</v>
      </c>
      <c r="X397" s="4" t="s">
        <v>54</v>
      </c>
      <c r="Y397" s="4" t="s">
        <v>54</v>
      </c>
      <c r="Z397" s="4" t="s">
        <v>54</v>
      </c>
      <c r="AA397" s="4" t="s">
        <v>54</v>
      </c>
      <c r="AF397" s="4"/>
      <c r="AJ397" s="4" t="s">
        <v>1747</v>
      </c>
      <c r="AK397" s="4" t="s">
        <v>252</v>
      </c>
      <c r="AL397" s="4" t="s">
        <v>407</v>
      </c>
      <c r="AN397" s="4" t="s">
        <v>252</v>
      </c>
      <c r="AP397" s="4" t="s">
        <v>42</v>
      </c>
      <c r="AQ397" s="4" t="s">
        <v>324</v>
      </c>
      <c r="AR397" s="4" t="s">
        <v>1810</v>
      </c>
      <c r="AU397" s="43">
        <f>VLOOKUP(J397,[1]zmm081!$A$1:$D$1801,3,FALSE)</f>
        <v>5101011000</v>
      </c>
      <c r="AV397" s="43" t="str">
        <f>VLOOKUP(J397,[1]zmm081!$A$1:$D$1801,4,FALSE)</f>
        <v>费用-办公费</v>
      </c>
      <c r="AZ397" s="43">
        <f t="shared" si="22"/>
        <v>0</v>
      </c>
    </row>
    <row r="398" spans="1:52" ht="13.05" customHeight="1" x14ac:dyDescent="0.15">
      <c r="A398" s="4" t="s">
        <v>13</v>
      </c>
      <c r="B398" s="16" t="s">
        <v>15</v>
      </c>
      <c r="C398" s="4" t="s">
        <v>478</v>
      </c>
      <c r="D398" s="86" t="s">
        <v>108</v>
      </c>
      <c r="E398" s="4" t="s">
        <v>188</v>
      </c>
      <c r="F398" s="86" t="str">
        <f>VLOOKUP(E398,[1]产品服务编号编码规则!$K:$O,4,0)</f>
        <v>09</v>
      </c>
      <c r="G398" s="16" t="s">
        <v>189</v>
      </c>
      <c r="H398" s="98">
        <f>VLOOKUP(G398,[1]产品服务编号编码规则!M:O,3,0)</f>
        <v>1</v>
      </c>
      <c r="I398" s="86" t="s">
        <v>383</v>
      </c>
      <c r="J398" s="119" t="str">
        <f t="shared" si="27"/>
        <v>DDB09115</v>
      </c>
      <c r="K398" s="4" t="s">
        <v>1812</v>
      </c>
      <c r="L398" s="11" t="s">
        <v>40</v>
      </c>
      <c r="M398" s="11">
        <v>1</v>
      </c>
      <c r="N398" s="4" t="s">
        <v>1813</v>
      </c>
      <c r="O398" s="16" t="str">
        <f t="shared" si="28"/>
        <v>B</v>
      </c>
      <c r="P398" s="4" t="s">
        <v>633</v>
      </c>
      <c r="Q398" s="9">
        <f>VLOOKUP($P398,[1]税率!$H:$K,3,0)</f>
        <v>0.06</v>
      </c>
      <c r="R398" s="4" t="str">
        <f>VLOOKUP($P398,[1]税率!$H:$K,4,0)</f>
        <v>其他</v>
      </c>
      <c r="S398" s="16" t="s">
        <v>370</v>
      </c>
      <c r="T398" s="5">
        <f>VLOOKUP(S398,[1]税率!A:B,2,0)</f>
        <v>0</v>
      </c>
      <c r="U398" s="4" t="str">
        <f>VLOOKUP(S398,[1]税率!A:C,3,0)</f>
        <v>FW</v>
      </c>
      <c r="V398" s="16" t="s">
        <v>507</v>
      </c>
      <c r="W398" s="4" t="s">
        <v>508</v>
      </c>
      <c r="X398" s="4" t="s">
        <v>54</v>
      </c>
      <c r="Y398" s="4" t="s">
        <v>54</v>
      </c>
      <c r="Z398" s="4" t="s">
        <v>54</v>
      </c>
      <c r="AA398" s="4" t="s">
        <v>54</v>
      </c>
      <c r="AF398" s="4"/>
      <c r="AJ398" s="4" t="s">
        <v>509</v>
      </c>
      <c r="AK398" s="4" t="s">
        <v>231</v>
      </c>
      <c r="AL398" s="4" t="s">
        <v>407</v>
      </c>
      <c r="AN398" s="4" t="s">
        <v>253</v>
      </c>
      <c r="AP398" s="9" t="s">
        <v>42</v>
      </c>
      <c r="AQ398" s="4" t="s">
        <v>360</v>
      </c>
      <c r="AR398" s="4" t="s">
        <v>1814</v>
      </c>
      <c r="AS398" s="4" t="s">
        <v>1815</v>
      </c>
      <c r="AU398" s="43">
        <f>VLOOKUP(J398,[1]zmm081!$A$1:$D$1801,3,FALSE)</f>
        <v>2211070200</v>
      </c>
      <c r="AV398" s="43" t="str">
        <f>VLOOKUP(J398,[1]zmm081!$A$1:$D$1801,4,FALSE)</f>
        <v>应付职工薪酬-工会经费-工会经费支出</v>
      </c>
      <c r="AZ398" s="101">
        <f t="shared" si="22"/>
        <v>0</v>
      </c>
    </row>
    <row r="399" spans="1:52" ht="13.05" customHeight="1" x14ac:dyDescent="0.15">
      <c r="A399" s="4" t="s">
        <v>13</v>
      </c>
      <c r="B399" s="16" t="s">
        <v>15</v>
      </c>
      <c r="C399" s="4" t="s">
        <v>419</v>
      </c>
      <c r="D399" s="86" t="s">
        <v>101</v>
      </c>
      <c r="E399" s="4" t="s">
        <v>153</v>
      </c>
      <c r="F399" s="86" t="str">
        <f>VLOOKUP(E399,[1]产品服务编号编码规则!$K:$O,4,0)</f>
        <v>03</v>
      </c>
      <c r="G399" s="16" t="s">
        <v>158</v>
      </c>
      <c r="H399" s="98">
        <f>VLOOKUP(G399,[1]产品服务编号编码规则!M:O,3,0)</f>
        <v>2</v>
      </c>
      <c r="I399" s="86" t="s">
        <v>211</v>
      </c>
      <c r="J399" s="119" t="str">
        <f t="shared" si="27"/>
        <v>DDA03213</v>
      </c>
      <c r="K399" s="4" t="s">
        <v>1817</v>
      </c>
      <c r="L399" s="11" t="s">
        <v>40</v>
      </c>
      <c r="M399" s="11">
        <v>1</v>
      </c>
      <c r="N399" s="4" t="s">
        <v>1818</v>
      </c>
      <c r="O399" s="16" t="str">
        <f t="shared" si="28"/>
        <v>A</v>
      </c>
      <c r="P399" s="4" t="s">
        <v>763</v>
      </c>
      <c r="Q399" s="9">
        <f>VLOOKUP($P399,[1]税率!$H:$K,3,0)</f>
        <v>0.13</v>
      </c>
      <c r="R399" s="4" t="str">
        <f>VLOOKUP($P399,[1]税率!$H:$K,4,0)</f>
        <v>有形动产租赁（进）</v>
      </c>
      <c r="S399" s="16" t="s">
        <v>365</v>
      </c>
      <c r="T399" s="5">
        <f>VLOOKUP(S399,[1]税率!A:B,2,0)</f>
        <v>1E-3</v>
      </c>
      <c r="U399" s="4" t="str">
        <f>VLOOKUP(S399,[1]税率!A:C,3,0)</f>
        <v>ZL</v>
      </c>
      <c r="V399" s="16">
        <v>5101043000</v>
      </c>
      <c r="W399" s="4" t="s">
        <v>766</v>
      </c>
      <c r="X399" s="4" t="s">
        <v>54</v>
      </c>
      <c r="Y399" s="4" t="s">
        <v>54</v>
      </c>
      <c r="Z399" s="4" t="s">
        <v>54</v>
      </c>
      <c r="AA399" s="4" t="s">
        <v>54</v>
      </c>
      <c r="AF399" s="4"/>
      <c r="AJ399" s="4" t="s">
        <v>323</v>
      </c>
      <c r="AK399" s="4" t="s">
        <v>323</v>
      </c>
      <c r="AL399" s="4" t="s">
        <v>407</v>
      </c>
      <c r="AN399" s="4" t="s">
        <v>1819</v>
      </c>
      <c r="AP399" s="4" t="s">
        <v>1820</v>
      </c>
      <c r="AQ399" s="4" t="s">
        <v>324</v>
      </c>
      <c r="AR399" s="4" t="s">
        <v>1821</v>
      </c>
      <c r="AS399" s="4" t="s">
        <v>1822</v>
      </c>
      <c r="AU399" s="43">
        <f>VLOOKUP(J399,[1]zmm081!$A$1:$D$1801,3,FALSE)</f>
        <v>5101043000</v>
      </c>
      <c r="AV399" s="43" t="str">
        <f>VLOOKUP(J399,[1]zmm081!$A$1:$D$1801,4,FALSE)</f>
        <v>费用-租赁费</v>
      </c>
      <c r="AZ399" s="101">
        <f t="shared" si="22"/>
        <v>0</v>
      </c>
    </row>
    <row r="400" spans="1:52" ht="13.05" customHeight="1" x14ac:dyDescent="0.3">
      <c r="A400" s="4" t="s">
        <v>13</v>
      </c>
      <c r="B400" s="16" t="s">
        <v>15</v>
      </c>
      <c r="C400" s="4" t="s">
        <v>419</v>
      </c>
      <c r="D400" s="86" t="s">
        <v>101</v>
      </c>
      <c r="E400" s="4" t="s">
        <v>182</v>
      </c>
      <c r="F400" s="86" t="str">
        <f>VLOOKUP(E400,[1]产品服务编号编码规则!$K:$O,4,0)</f>
        <v>08</v>
      </c>
      <c r="G400" s="16" t="s">
        <v>183</v>
      </c>
      <c r="H400" s="98">
        <f>VLOOKUP(G400,[1]产品服务编号编码规则!M:O,3,0)</f>
        <v>1</v>
      </c>
      <c r="I400" s="86" t="s">
        <v>125</v>
      </c>
      <c r="J400" s="42" t="str">
        <f t="shared" si="27"/>
        <v>DDA08102</v>
      </c>
      <c r="K400" s="4" t="s">
        <v>1824</v>
      </c>
      <c r="L400" s="11" t="s">
        <v>40</v>
      </c>
      <c r="M400" s="11">
        <v>1</v>
      </c>
      <c r="N400" s="4" t="s">
        <v>1825</v>
      </c>
      <c r="O400" s="16" t="str">
        <f t="shared" si="28"/>
        <v>A</v>
      </c>
      <c r="P400" s="4" t="s">
        <v>633</v>
      </c>
      <c r="Q400" s="9">
        <f>VLOOKUP($P400,[1]税率!$H:$K,3,0)</f>
        <v>0.06</v>
      </c>
      <c r="R400" s="4" t="str">
        <f>VLOOKUP($P400,[1]税率!$H:$K,4,0)</f>
        <v>其他</v>
      </c>
      <c r="S400" s="16" t="s">
        <v>335</v>
      </c>
      <c r="T400" s="5">
        <f>VLOOKUP(S400,[1]税率!A:B,2,0)</f>
        <v>2.9999999999999997E-4</v>
      </c>
      <c r="U400" s="4" t="str">
        <f>VLOOKUP(S400,[1]税率!A:C,3,0)</f>
        <v>JS</v>
      </c>
      <c r="V400" s="16">
        <v>5101011000</v>
      </c>
      <c r="W400" s="4" t="s">
        <v>425</v>
      </c>
      <c r="X400" s="4" t="s">
        <v>54</v>
      </c>
      <c r="Y400" s="4" t="s">
        <v>54</v>
      </c>
      <c r="Z400" s="4" t="s">
        <v>54</v>
      </c>
      <c r="AA400" s="4" t="s">
        <v>54</v>
      </c>
      <c r="AF400" s="4"/>
      <c r="AJ400" s="4" t="s">
        <v>1747</v>
      </c>
      <c r="AK400" s="4" t="s">
        <v>252</v>
      </c>
      <c r="AL400" s="4" t="s">
        <v>407</v>
      </c>
      <c r="AN400" s="4" t="s">
        <v>252</v>
      </c>
      <c r="AP400" s="4" t="s">
        <v>451</v>
      </c>
      <c r="AQ400" s="4" t="s">
        <v>324</v>
      </c>
      <c r="AR400" s="4" t="s">
        <v>1826</v>
      </c>
      <c r="AU400" s="43">
        <f>VLOOKUP(J400,[1]zmm081!$A$1:$D$1801,3,FALSE)</f>
        <v>5101011000</v>
      </c>
      <c r="AV400" s="43" t="str">
        <f>VLOOKUP(J400,[1]zmm081!$A$1:$D$1801,4,FALSE)</f>
        <v>费用-办公费</v>
      </c>
      <c r="AZ400" s="101">
        <f t="shared" si="22"/>
        <v>0</v>
      </c>
    </row>
    <row r="401" spans="1:52" ht="13.05" customHeight="1" x14ac:dyDescent="0.3">
      <c r="A401" s="4" t="s">
        <v>13</v>
      </c>
      <c r="B401" s="16" t="s">
        <v>15</v>
      </c>
      <c r="C401" s="4" t="s">
        <v>419</v>
      </c>
      <c r="D401" s="86" t="s">
        <v>101</v>
      </c>
      <c r="E401" s="4" t="s">
        <v>182</v>
      </c>
      <c r="F401" s="86" t="str">
        <f>VLOOKUP(E401,[1]产品服务编号编码规则!$K:$O,4,0)</f>
        <v>08</v>
      </c>
      <c r="G401" s="4" t="s">
        <v>186</v>
      </c>
      <c r="H401" s="98">
        <f>VLOOKUP(G401,[1]产品服务编号编码规则!M:O,3,0)</f>
        <v>4</v>
      </c>
      <c r="I401" s="86" t="s">
        <v>152</v>
      </c>
      <c r="J401" s="42" t="str">
        <f t="shared" si="27"/>
        <v>DDA08403</v>
      </c>
      <c r="K401" s="4" t="s">
        <v>1828</v>
      </c>
      <c r="L401" s="11" t="s">
        <v>40</v>
      </c>
      <c r="M401" s="11">
        <v>1</v>
      </c>
      <c r="N401" s="4" t="s">
        <v>1829</v>
      </c>
      <c r="O401" s="16" t="str">
        <f t="shared" si="28"/>
        <v>A</v>
      </c>
      <c r="P401" s="4" t="s">
        <v>633</v>
      </c>
      <c r="Q401" s="9">
        <f>VLOOKUP($P401,[1]税率!$H:$K,3,0)</f>
        <v>0.06</v>
      </c>
      <c r="R401" s="4" t="str">
        <f>VLOOKUP($P401,[1]税率!$H:$K,4,0)</f>
        <v>其他</v>
      </c>
      <c r="S401" s="16" t="s">
        <v>335</v>
      </c>
      <c r="T401" s="5">
        <f>VLOOKUP(S401,[1]税率!A:B,2,0)</f>
        <v>2.9999999999999997E-4</v>
      </c>
      <c r="U401" s="4" t="str">
        <f>VLOOKUP(S401,[1]税率!A:C,3,0)</f>
        <v>JS</v>
      </c>
      <c r="V401" s="16">
        <v>5101011000</v>
      </c>
      <c r="W401" s="4" t="s">
        <v>425</v>
      </c>
      <c r="X401" s="4" t="s">
        <v>54</v>
      </c>
      <c r="Y401" s="4" t="s">
        <v>54</v>
      </c>
      <c r="Z401" s="4" t="s">
        <v>54</v>
      </c>
      <c r="AA401" s="4" t="s">
        <v>54</v>
      </c>
      <c r="AF401" s="4"/>
      <c r="AJ401" s="4" t="s">
        <v>406</v>
      </c>
      <c r="AK401" s="4" t="s">
        <v>252</v>
      </c>
      <c r="AL401" s="4" t="s">
        <v>252</v>
      </c>
      <c r="AN401" s="4" t="s">
        <v>252</v>
      </c>
      <c r="AP401" s="4" t="s">
        <v>451</v>
      </c>
      <c r="AQ401" s="4" t="s">
        <v>324</v>
      </c>
      <c r="AR401" s="4" t="s">
        <v>1830</v>
      </c>
      <c r="AU401" s="43">
        <f>VLOOKUP(J401,[1]zmm081!$A$1:$D$1801,3,FALSE)</f>
        <v>5101011000</v>
      </c>
      <c r="AV401" s="43" t="str">
        <f>VLOOKUP(J401,[1]zmm081!$A$1:$D$1801,4,FALSE)</f>
        <v>费用-办公费</v>
      </c>
      <c r="AZ401" s="101">
        <f t="shared" si="22"/>
        <v>0</v>
      </c>
    </row>
    <row r="402" spans="1:52" ht="13.05" customHeight="1" x14ac:dyDescent="0.3">
      <c r="A402" s="4" t="s">
        <v>316</v>
      </c>
      <c r="B402" s="16" t="s">
        <v>98</v>
      </c>
      <c r="I402" s="86" t="s">
        <v>724</v>
      </c>
      <c r="J402" s="42" t="str">
        <f t="shared" si="27"/>
        <v>DA17</v>
      </c>
      <c r="K402" s="4" t="s">
        <v>1832</v>
      </c>
      <c r="L402" s="11" t="s">
        <v>40</v>
      </c>
      <c r="M402" s="11">
        <v>2</v>
      </c>
      <c r="N402" s="4" t="s">
        <v>1833</v>
      </c>
      <c r="P402" s="4" t="s">
        <v>334</v>
      </c>
      <c r="Q402" s="9">
        <f>VLOOKUP($P402,[1]税率!$H:$K,3,0)</f>
        <v>0.06</v>
      </c>
      <c r="R402" s="4" t="str">
        <f>VLOOKUP($P402,[1]税率!$H:$K,4,0)</f>
        <v>销项税</v>
      </c>
      <c r="S402" s="16" t="s">
        <v>756</v>
      </c>
      <c r="T402" s="5">
        <f>VLOOKUP(S402,[1]税率!A:B,2,0)</f>
        <v>1E-3</v>
      </c>
      <c r="U402" s="4" t="str">
        <f>VLOOKUP(S402,[1]税率!A:C,3,0)</f>
        <v>BG</v>
      </c>
      <c r="AF402" s="4"/>
      <c r="AJ402" s="4" t="s">
        <v>323</v>
      </c>
      <c r="AK402" s="4" t="s">
        <v>323</v>
      </c>
      <c r="AL402" s="4" t="s">
        <v>323</v>
      </c>
      <c r="AM402" s="4" t="s">
        <v>323</v>
      </c>
      <c r="AN402" s="4" t="s">
        <v>323</v>
      </c>
      <c r="AP402" s="4" t="s">
        <v>42</v>
      </c>
      <c r="AQ402" s="4" t="s">
        <v>324</v>
      </c>
      <c r="AR402" s="4" t="s">
        <v>1834</v>
      </c>
      <c r="AS402" s="4" t="s">
        <v>1835</v>
      </c>
      <c r="AU402" s="43">
        <f>VLOOKUP(J402,[1]zmm081!$A$1:$D$1801,3,FALSE)</f>
        <v>0</v>
      </c>
      <c r="AV402" s="43">
        <f>VLOOKUP(J402,[1]zmm081!$A$1:$D$1801,4,FALSE)</f>
        <v>0</v>
      </c>
      <c r="AZ402" s="43">
        <f t="shared" si="22"/>
        <v>0</v>
      </c>
    </row>
    <row r="403" spans="1:52" ht="13.05" customHeight="1" x14ac:dyDescent="0.3">
      <c r="A403" s="4" t="s">
        <v>13</v>
      </c>
      <c r="B403" s="42" t="s">
        <v>15</v>
      </c>
      <c r="C403" s="4" t="s">
        <v>419</v>
      </c>
      <c r="D403" s="86" t="s">
        <v>101</v>
      </c>
      <c r="E403" s="4" t="s">
        <v>193</v>
      </c>
      <c r="F403" s="86">
        <f>VLOOKUP(E403,[1]产品服务编号编码规则!$K:$O,4,0)</f>
        <v>10</v>
      </c>
      <c r="G403" s="4" t="s">
        <v>194</v>
      </c>
      <c r="H403" s="98">
        <f>VLOOKUP(G403,[1]产品服务编号编码规则!M:O,3,0)</f>
        <v>1</v>
      </c>
      <c r="I403" s="86" t="s">
        <v>197</v>
      </c>
      <c r="J403" s="42" t="str">
        <f t="shared" si="27"/>
        <v>DDA10111</v>
      </c>
      <c r="K403" s="4" t="s">
        <v>1837</v>
      </c>
      <c r="L403" s="11" t="s">
        <v>40</v>
      </c>
      <c r="M403" s="11">
        <v>1</v>
      </c>
      <c r="N403" s="4" t="s">
        <v>1838</v>
      </c>
      <c r="O403" s="16" t="str">
        <f>D403</f>
        <v>A</v>
      </c>
      <c r="P403" s="4" t="s">
        <v>633</v>
      </c>
      <c r="Q403" s="9">
        <f>VLOOKUP($P403,[1]税率!$H:$K,3,0)</f>
        <v>0.06</v>
      </c>
      <c r="R403" s="4" t="str">
        <f>VLOOKUP($P403,[1]税率!$H:$K,4,0)</f>
        <v>其他</v>
      </c>
      <c r="S403" s="16" t="s">
        <v>370</v>
      </c>
      <c r="T403" s="5">
        <f>VLOOKUP(S403,[1]税率!A:B,2,0)</f>
        <v>0</v>
      </c>
      <c r="U403" s="4" t="str">
        <f>VLOOKUP(S403,[1]税率!A:C,3,0)</f>
        <v>FW</v>
      </c>
      <c r="V403" s="4">
        <v>5101045000</v>
      </c>
      <c r="W403" s="4" t="s">
        <v>956</v>
      </c>
      <c r="X403" s="4" t="s">
        <v>54</v>
      </c>
      <c r="Y403" s="4" t="s">
        <v>54</v>
      </c>
      <c r="Z403" s="4" t="s">
        <v>54</v>
      </c>
      <c r="AA403" s="4" t="s">
        <v>54</v>
      </c>
      <c r="AF403" s="4"/>
      <c r="AJ403" s="4" t="s">
        <v>323</v>
      </c>
      <c r="AK403" s="4" t="s">
        <v>231</v>
      </c>
      <c r="AL403" s="4" t="s">
        <v>407</v>
      </c>
      <c r="AN403" s="4" t="s">
        <v>1819</v>
      </c>
      <c r="AP403" s="4" t="s">
        <v>1839</v>
      </c>
      <c r="AQ403" s="4" t="s">
        <v>324</v>
      </c>
      <c r="AR403" s="4" t="s">
        <v>1840</v>
      </c>
      <c r="AS403" s="4" t="s">
        <v>1841</v>
      </c>
      <c r="AU403" s="43">
        <f>VLOOKUP(J403,[1]zmm081!$A$1:$D$1801,3,FALSE)</f>
        <v>5101045000</v>
      </c>
      <c r="AV403" s="43" t="str">
        <f>VLOOKUP(J403,[1]zmm081!$A$1:$D$1801,4,FALSE)</f>
        <v>费用-认证费</v>
      </c>
      <c r="AZ403" s="43">
        <f t="shared" si="22"/>
        <v>0</v>
      </c>
    </row>
    <row r="404" spans="1:52" ht="13.05" customHeight="1" x14ac:dyDescent="0.3">
      <c r="A404" s="4" t="s">
        <v>316</v>
      </c>
      <c r="B404" s="4" t="s">
        <v>98</v>
      </c>
      <c r="I404" s="86" t="s">
        <v>729</v>
      </c>
      <c r="J404" s="42" t="str">
        <f t="shared" si="27"/>
        <v>DA18</v>
      </c>
      <c r="K404" s="4" t="s">
        <v>1843</v>
      </c>
      <c r="L404" s="11" t="s">
        <v>40</v>
      </c>
      <c r="M404" s="11">
        <v>2</v>
      </c>
      <c r="N404" s="4" t="s">
        <v>1844</v>
      </c>
      <c r="O404" s="16">
        <f>D404</f>
        <v>0</v>
      </c>
      <c r="P404" s="4" t="s">
        <v>334</v>
      </c>
      <c r="Q404" s="9">
        <f>VLOOKUP($P404,[1]税率!$H:$K,3,0)</f>
        <v>0.06</v>
      </c>
      <c r="R404" s="4" t="str">
        <f>VLOOKUP($P404,[1]税率!$H:$K,4,0)</f>
        <v>销项税</v>
      </c>
      <c r="S404" s="16" t="s">
        <v>370</v>
      </c>
      <c r="T404" s="5">
        <f>VLOOKUP(S404,[1]税率!A:B,2,0)</f>
        <v>0</v>
      </c>
      <c r="U404" s="4" t="str">
        <f>VLOOKUP(S404,[1]税率!A:C,3,0)</f>
        <v>FW</v>
      </c>
      <c r="X404" s="4" t="s">
        <v>54</v>
      </c>
      <c r="Y404" s="4" t="s">
        <v>54</v>
      </c>
      <c r="Z404" s="4" t="s">
        <v>54</v>
      </c>
      <c r="AA404" s="4" t="s">
        <v>54</v>
      </c>
      <c r="AF404" s="4"/>
      <c r="AJ404" s="4" t="s">
        <v>323</v>
      </c>
      <c r="AK404" s="4" t="s">
        <v>323</v>
      </c>
      <c r="AL404" s="4" t="s">
        <v>323</v>
      </c>
      <c r="AM404" s="4" t="s">
        <v>323</v>
      </c>
      <c r="AN404" s="4" t="s">
        <v>323</v>
      </c>
      <c r="AP404" s="4" t="s">
        <v>42</v>
      </c>
      <c r="AQ404" s="4" t="s">
        <v>324</v>
      </c>
      <c r="AR404" s="4" t="s">
        <v>1845</v>
      </c>
      <c r="AS404" s="4" t="s">
        <v>1846</v>
      </c>
      <c r="AU404" s="43">
        <f>VLOOKUP(J404,[1]zmm081!$A$1:$D$1801,3,FALSE)</f>
        <v>0</v>
      </c>
      <c r="AV404" s="43">
        <f>VLOOKUP(J404,[1]zmm081!$A$1:$D$1801,4,FALSE)</f>
        <v>0</v>
      </c>
    </row>
    <row r="405" spans="1:52" ht="13.05" customHeight="1" x14ac:dyDescent="0.3">
      <c r="A405" s="4" t="s">
        <v>13</v>
      </c>
      <c r="B405" s="16" t="s">
        <v>15</v>
      </c>
      <c r="C405" s="4" t="s">
        <v>1289</v>
      </c>
      <c r="D405" s="86" t="s">
        <v>144</v>
      </c>
      <c r="E405" s="86" t="s">
        <v>198</v>
      </c>
      <c r="F405" s="86" t="str">
        <f>VLOOKUP(E405,[1]产品服务编号编码规则!$K:$O,4,0)</f>
        <v>11</v>
      </c>
      <c r="G405" s="4" t="s">
        <v>200</v>
      </c>
      <c r="H405" s="98">
        <f>VLOOKUP(G405,[1]产品服务编号编码规则!M:O,3,0)</f>
        <v>2</v>
      </c>
      <c r="I405" s="86" t="s">
        <v>32</v>
      </c>
      <c r="J405" s="42" t="str">
        <f t="shared" si="27"/>
        <v>DDI11201</v>
      </c>
      <c r="K405" s="46" t="s">
        <v>1848</v>
      </c>
      <c r="L405" s="11" t="s">
        <v>40</v>
      </c>
      <c r="M405" s="11">
        <v>1</v>
      </c>
      <c r="N405" s="4" t="s">
        <v>1849</v>
      </c>
      <c r="O405" s="16"/>
      <c r="P405" s="4" t="s">
        <v>633</v>
      </c>
      <c r="Q405" s="9">
        <f>VLOOKUP($P405,[1]税率!$H:$K,3,0)</f>
        <v>0.06</v>
      </c>
      <c r="R405" s="4" t="str">
        <f>VLOOKUP($P405,[1]税率!$H:$K,4,0)</f>
        <v>其他</v>
      </c>
      <c r="S405" s="16" t="s">
        <v>370</v>
      </c>
      <c r="T405" s="5">
        <f>VLOOKUP(S405,[1]税率!A:B,2,0)</f>
        <v>0</v>
      </c>
      <c r="U405" s="4" t="str">
        <f>VLOOKUP(S405,[1]税率!A:C,3,0)</f>
        <v>FW</v>
      </c>
      <c r="V405" s="16">
        <v>5101011000</v>
      </c>
      <c r="W405" s="4" t="s">
        <v>425</v>
      </c>
      <c r="AF405" s="4"/>
      <c r="AJ405" s="4" t="s">
        <v>323</v>
      </c>
      <c r="AK405" s="4" t="s">
        <v>323</v>
      </c>
      <c r="AL405" s="4" t="s">
        <v>323</v>
      </c>
      <c r="AM405" s="4" t="s">
        <v>323</v>
      </c>
      <c r="AN405" s="4" t="s">
        <v>323</v>
      </c>
      <c r="AP405" s="9" t="s">
        <v>42</v>
      </c>
      <c r="AQ405" s="4" t="s">
        <v>324</v>
      </c>
      <c r="AU405" s="43">
        <f>VLOOKUP(J405,[1]zmm081!$A$1:$D$1801,3,FALSE)</f>
        <v>5101011000</v>
      </c>
      <c r="AV405" s="43" t="str">
        <f>VLOOKUP(J405,[1]zmm081!$A$1:$D$1801,4,FALSE)</f>
        <v>费用-办公费</v>
      </c>
    </row>
    <row r="406" spans="1:52" ht="13.05" customHeight="1" x14ac:dyDescent="0.3">
      <c r="A406" s="4" t="s">
        <v>13</v>
      </c>
      <c r="B406" s="16" t="s">
        <v>15</v>
      </c>
      <c r="C406" s="4" t="s">
        <v>1289</v>
      </c>
      <c r="D406" s="86" t="s">
        <v>144</v>
      </c>
      <c r="E406" s="4" t="s">
        <v>188</v>
      </c>
      <c r="F406" s="86" t="str">
        <f>VLOOKUP(E406,[1]产品服务编号编码规则!$K:$O,4,0)</f>
        <v>09</v>
      </c>
      <c r="G406" s="4" t="s">
        <v>192</v>
      </c>
      <c r="H406" s="98">
        <f>VLOOKUP(G406,[1]产品服务编号编码规则!M:O,3,0)</f>
        <v>4</v>
      </c>
      <c r="I406" s="86" t="s">
        <v>32</v>
      </c>
      <c r="J406" s="42" t="str">
        <f t="shared" si="27"/>
        <v>DDI09401</v>
      </c>
      <c r="K406" s="4" t="s">
        <v>1851</v>
      </c>
      <c r="L406" s="11" t="s">
        <v>40</v>
      </c>
      <c r="M406" s="11">
        <v>1</v>
      </c>
      <c r="N406" s="4" t="s">
        <v>1852</v>
      </c>
      <c r="O406" s="16" t="str">
        <f t="shared" ref="O406:O436" si="29">D406</f>
        <v>I</v>
      </c>
      <c r="P406" s="4" t="s">
        <v>633</v>
      </c>
      <c r="Q406" s="9">
        <f>VLOOKUP($P406,[1]税率!$H:$K,3,0)</f>
        <v>0.06</v>
      </c>
      <c r="R406" s="4" t="str">
        <f>VLOOKUP($P406,[1]税率!$H:$K,4,0)</f>
        <v>其他</v>
      </c>
      <c r="S406" s="16" t="s">
        <v>370</v>
      </c>
      <c r="T406" s="5">
        <f>VLOOKUP(S406,[1]税率!A:B,2,0)</f>
        <v>0</v>
      </c>
      <c r="U406" s="4" t="str">
        <f>VLOOKUP(S406,[1]税率!A:C,3,0)</f>
        <v>FW</v>
      </c>
      <c r="V406" s="4">
        <v>5101018000</v>
      </c>
      <c r="W406" s="4" t="s">
        <v>947</v>
      </c>
      <c r="X406" s="4" t="s">
        <v>54</v>
      </c>
      <c r="Y406" s="4" t="s">
        <v>54</v>
      </c>
      <c r="Z406" s="4" t="s">
        <v>54</v>
      </c>
      <c r="AA406" s="4" t="s">
        <v>54</v>
      </c>
      <c r="AC406" s="9" t="s">
        <v>948</v>
      </c>
      <c r="AF406" s="4"/>
      <c r="AJ406" s="4" t="s">
        <v>323</v>
      </c>
      <c r="AK406" s="4" t="s">
        <v>323</v>
      </c>
      <c r="AL406" s="4" t="s">
        <v>323</v>
      </c>
      <c r="AM406" s="4" t="s">
        <v>323</v>
      </c>
      <c r="AN406" s="4" t="s">
        <v>323</v>
      </c>
      <c r="AP406" s="9" t="s">
        <v>42</v>
      </c>
      <c r="AQ406" s="4" t="s">
        <v>324</v>
      </c>
      <c r="AU406" s="43">
        <f>VLOOKUP(J406,[1]zmm081!$A$1:$D$1801,3,FALSE)</f>
        <v>5101018000</v>
      </c>
      <c r="AV406" s="43" t="str">
        <f>VLOOKUP(J406,[1]zmm081!$A$1:$D$1801,4,FALSE)</f>
        <v>费用-会议费</v>
      </c>
    </row>
    <row r="407" spans="1:52" ht="13.05" customHeight="1" x14ac:dyDescent="0.3">
      <c r="A407" s="4" t="s">
        <v>13</v>
      </c>
      <c r="B407" s="47" t="s">
        <v>15</v>
      </c>
      <c r="C407" s="4" t="s">
        <v>17</v>
      </c>
      <c r="D407" s="86" t="s">
        <v>19</v>
      </c>
      <c r="E407" s="4" t="s">
        <v>104</v>
      </c>
      <c r="F407" s="86" t="str">
        <f>VLOOKUP(E407,[1]产品服务编号编码规则!$K:$O,4,0)</f>
        <v>01</v>
      </c>
      <c r="G407" s="4" t="s">
        <v>105</v>
      </c>
      <c r="H407" s="98">
        <f>VLOOKUP(G407,[1]产品服务编号编码规则!M:O,3,0)</f>
        <v>1</v>
      </c>
      <c r="I407" s="86" t="s">
        <v>32</v>
      </c>
      <c r="J407" s="42" t="str">
        <f t="shared" si="27"/>
        <v>DDK01101</v>
      </c>
      <c r="K407" s="4" t="s">
        <v>1853</v>
      </c>
      <c r="L407" s="11" t="s">
        <v>40</v>
      </c>
      <c r="M407" s="11">
        <v>1</v>
      </c>
      <c r="N407" s="4" t="s">
        <v>1854</v>
      </c>
      <c r="O407" s="16" t="str">
        <f t="shared" si="29"/>
        <v>K</v>
      </c>
      <c r="P407" s="4" t="s">
        <v>601</v>
      </c>
      <c r="Q407" s="9">
        <f>VLOOKUP($P407,[1]税率!$H:$K,3,0)</f>
        <v>0.09</v>
      </c>
      <c r="R407" s="4" t="str">
        <f>VLOOKUP($P407,[1]税率!$H:$K,4,0)</f>
        <v>运输服务（进）</v>
      </c>
      <c r="S407" s="4" t="s">
        <v>603</v>
      </c>
      <c r="T407" s="5">
        <f>VLOOKUP(S407,[1]税率!A:B,2,0)</f>
        <v>5.0000000000000001E-4</v>
      </c>
      <c r="U407" s="4" t="str">
        <f>VLOOKUP(S407,[1]税率!A:C,3,0)</f>
        <v>YS</v>
      </c>
      <c r="V407" s="16" t="s">
        <v>1855</v>
      </c>
      <c r="W407" s="4" t="s">
        <v>1856</v>
      </c>
      <c r="X407" s="4" t="s">
        <v>54</v>
      </c>
      <c r="Y407" s="4" t="s">
        <v>54</v>
      </c>
      <c r="Z407" s="4" t="s">
        <v>54</v>
      </c>
      <c r="AA407" s="4" t="s">
        <v>54</v>
      </c>
      <c r="AB407" s="9" t="s">
        <v>605</v>
      </c>
      <c r="AF407" s="4"/>
      <c r="AJ407" s="4" t="s">
        <v>323</v>
      </c>
      <c r="AK407" s="4" t="s">
        <v>231</v>
      </c>
      <c r="AL407" s="4" t="s">
        <v>407</v>
      </c>
      <c r="AM407" s="4" t="s">
        <v>323</v>
      </c>
      <c r="AN407" s="4" t="s">
        <v>323</v>
      </c>
      <c r="AP407" s="4" t="s">
        <v>42</v>
      </c>
      <c r="AQ407" s="4" t="s">
        <v>324</v>
      </c>
      <c r="AR407" s="4" t="s">
        <v>1857</v>
      </c>
      <c r="AU407" s="43" t="e">
        <f>VLOOKUP(J407,[1]zmm081!$A$1:$D$1801,3,FALSE)</f>
        <v>#N/A</v>
      </c>
      <c r="AV407" s="43" t="e">
        <f>VLOOKUP(J407,[1]zmm081!$A$1:$D$1801,4,FALSE)</f>
        <v>#N/A</v>
      </c>
    </row>
    <row r="408" spans="1:52" ht="13.05" customHeight="1" x14ac:dyDescent="0.3">
      <c r="A408" s="4" t="s">
        <v>13</v>
      </c>
      <c r="B408" s="16" t="s">
        <v>15</v>
      </c>
      <c r="C408" s="4" t="s">
        <v>1685</v>
      </c>
      <c r="D408" s="86" t="s">
        <v>141</v>
      </c>
      <c r="E408" s="4" t="s">
        <v>22</v>
      </c>
      <c r="F408" s="86" t="str">
        <f>VLOOKUP(E408,[1]产品服务编号编码规则!$K:$O,4,0)</f>
        <v>05</v>
      </c>
      <c r="G408" s="16" t="s">
        <v>165</v>
      </c>
      <c r="H408" s="98">
        <f>VLOOKUP(G408,[1]产品服务编号编码规则!M:O,3,0)</f>
        <v>2</v>
      </c>
      <c r="I408" s="86" t="s">
        <v>32</v>
      </c>
      <c r="J408" s="42" t="str">
        <f t="shared" si="27"/>
        <v>DDH05201</v>
      </c>
      <c r="K408" s="4" t="s">
        <v>1858</v>
      </c>
      <c r="L408" s="11" t="s">
        <v>40</v>
      </c>
      <c r="M408" s="11">
        <v>1</v>
      </c>
      <c r="N408" s="4" t="s">
        <v>1731</v>
      </c>
      <c r="O408" s="16" t="str">
        <f t="shared" si="29"/>
        <v>H</v>
      </c>
      <c r="P408" s="4" t="s">
        <v>828</v>
      </c>
      <c r="Q408" s="9">
        <f>VLOOKUP($P408,[1]税率!$H:$K,3,0)</f>
        <v>0.09</v>
      </c>
      <c r="R408" s="4" t="str">
        <f>VLOOKUP($P408,[1]税率!$H:$K,4,0)</f>
        <v>建筑安装服务（进）</v>
      </c>
      <c r="S408" s="16" t="s">
        <v>842</v>
      </c>
      <c r="T408" s="5">
        <f>VLOOKUP(S408,[1]税率!A:B,2,0)</f>
        <v>2.9999999999999997E-4</v>
      </c>
      <c r="U408" s="4" t="str">
        <f>VLOOKUP(S408,[1]税率!A:C,3,0)</f>
        <v>CB</v>
      </c>
      <c r="V408" s="4" t="s">
        <v>635</v>
      </c>
      <c r="W408" s="4" t="s">
        <v>636</v>
      </c>
      <c r="X408" s="4" t="s">
        <v>54</v>
      </c>
      <c r="Y408" s="4" t="s">
        <v>54</v>
      </c>
      <c r="Z408" s="4" t="s">
        <v>54</v>
      </c>
      <c r="AA408" s="4" t="s">
        <v>54</v>
      </c>
      <c r="AB408" s="4" t="s">
        <v>66</v>
      </c>
      <c r="AF408" s="4"/>
      <c r="AJ408" s="4" t="s">
        <v>323</v>
      </c>
      <c r="AK408" s="4" t="s">
        <v>323</v>
      </c>
      <c r="AL408" s="4" t="s">
        <v>407</v>
      </c>
      <c r="AM408" s="4" t="s">
        <v>323</v>
      </c>
      <c r="AN408" s="4" t="s">
        <v>323</v>
      </c>
      <c r="AP408" s="4" t="s">
        <v>42</v>
      </c>
      <c r="AQ408" s="4" t="s">
        <v>324</v>
      </c>
      <c r="AR408" s="4" t="s">
        <v>1859</v>
      </c>
      <c r="AS408" s="4" t="s">
        <v>1733</v>
      </c>
      <c r="AU408" s="43" t="e">
        <f>VLOOKUP(J408,[1]zmm081!$A$1:$D$1801,3,FALSE)</f>
        <v>#N/A</v>
      </c>
      <c r="AV408" s="43" t="e">
        <f>VLOOKUP(J408,[1]zmm081!$A$1:$D$1801,4,FALSE)</f>
        <v>#N/A</v>
      </c>
      <c r="AZ408" s="43" t="e">
        <f>V408-AU408</f>
        <v>#N/A</v>
      </c>
    </row>
    <row r="409" spans="1:52" ht="13.05" customHeight="1" x14ac:dyDescent="0.3">
      <c r="A409" s="4" t="s">
        <v>13</v>
      </c>
      <c r="B409" s="16" t="s">
        <v>15</v>
      </c>
      <c r="C409" s="4" t="s">
        <v>1685</v>
      </c>
      <c r="D409" s="86" t="s">
        <v>141</v>
      </c>
      <c r="E409" s="4" t="s">
        <v>217</v>
      </c>
      <c r="F409" s="86" t="str">
        <f>VLOOKUP(E409,[1]产品服务编号编码规则!$K:$O,4,0)</f>
        <v>00</v>
      </c>
      <c r="G409" s="16" t="s">
        <v>219</v>
      </c>
      <c r="H409" s="98">
        <f>VLOOKUP(G409,[1]产品服务编号编码规则!M:O,3,0)</f>
        <v>1</v>
      </c>
      <c r="I409" s="86" t="s">
        <v>32</v>
      </c>
      <c r="J409" s="42" t="str">
        <f t="shared" si="27"/>
        <v>DDH00101</v>
      </c>
      <c r="K409" s="4" t="s">
        <v>1860</v>
      </c>
      <c r="L409" s="11" t="s">
        <v>40</v>
      </c>
      <c r="M409" s="11">
        <v>1</v>
      </c>
      <c r="N409" s="4" t="s">
        <v>632</v>
      </c>
      <c r="O409" s="16" t="str">
        <f t="shared" si="29"/>
        <v>H</v>
      </c>
      <c r="P409" s="4" t="s">
        <v>633</v>
      </c>
      <c r="Q409" s="9">
        <f>VLOOKUP($P409,[1]税率!$H:$K,3,0)</f>
        <v>0.06</v>
      </c>
      <c r="R409" s="4" t="str">
        <f>VLOOKUP($P409,[1]税率!$H:$K,4,0)</f>
        <v>其他</v>
      </c>
      <c r="S409" s="16" t="s">
        <v>370</v>
      </c>
      <c r="T409" s="16">
        <f>VLOOKUP(S409,[1]税率!A:B,2,0)</f>
        <v>0</v>
      </c>
      <c r="U409" s="4" t="str">
        <f>VLOOKUP(S409,[2]税率!A:C,3,0)</f>
        <v>FW</v>
      </c>
      <c r="V409" s="16" t="s">
        <v>635</v>
      </c>
      <c r="W409" s="4" t="s">
        <v>636</v>
      </c>
      <c r="X409" s="4" t="s">
        <v>54</v>
      </c>
      <c r="Y409" s="4" t="s">
        <v>54</v>
      </c>
      <c r="Z409" s="4" t="s">
        <v>54</v>
      </c>
      <c r="AA409" s="4" t="s">
        <v>54</v>
      </c>
      <c r="AB409" s="9"/>
      <c r="AC409" s="9"/>
      <c r="AF409" s="86"/>
      <c r="AI409" s="5"/>
      <c r="AJ409" s="4" t="s">
        <v>323</v>
      </c>
      <c r="AK409" s="4" t="s">
        <v>323</v>
      </c>
      <c r="AL409" s="4" t="s">
        <v>407</v>
      </c>
      <c r="AM409" s="4" t="s">
        <v>323</v>
      </c>
      <c r="AN409" s="4" t="s">
        <v>323</v>
      </c>
      <c r="AP409" s="4" t="s">
        <v>42</v>
      </c>
      <c r="AQ409" s="4" t="s">
        <v>324</v>
      </c>
      <c r="AR409" s="4" t="s">
        <v>1859</v>
      </c>
      <c r="AS409" s="4" t="s">
        <v>638</v>
      </c>
      <c r="AU409" s="43" t="e">
        <f>VLOOKUP(J409,[1]zmm081!$A$1:$D$1801,3,FALSE)</f>
        <v>#N/A</v>
      </c>
      <c r="AV409" s="43" t="e">
        <f>VLOOKUP(J409,[1]zmm081!$A$1:$D$1801,4,FALSE)</f>
        <v>#N/A</v>
      </c>
      <c r="AZ409" s="101" t="e">
        <f>V409-AU409</f>
        <v>#N/A</v>
      </c>
    </row>
    <row r="410" spans="1:52" ht="13.05" customHeight="1" x14ac:dyDescent="0.3">
      <c r="A410" s="4" t="s">
        <v>13</v>
      </c>
      <c r="B410" s="16" t="s">
        <v>15</v>
      </c>
      <c r="C410" s="4" t="s">
        <v>419</v>
      </c>
      <c r="D410" s="86" t="s">
        <v>101</v>
      </c>
      <c r="E410" s="4" t="s">
        <v>182</v>
      </c>
      <c r="F410" s="86" t="str">
        <f>VLOOKUP(E410,[1]产品服务编号编码规则!$K:$O,4,0)</f>
        <v>08</v>
      </c>
      <c r="G410" s="4" t="s">
        <v>186</v>
      </c>
      <c r="H410" s="98">
        <f>VLOOKUP(G410,[1]产品服务编号编码规则!M:O,3,0)</f>
        <v>4</v>
      </c>
      <c r="I410" s="86" t="s">
        <v>161</v>
      </c>
      <c r="J410" s="42" t="str">
        <f t="shared" si="27"/>
        <v>DDA08404</v>
      </c>
      <c r="K410" s="4" t="s">
        <v>1861</v>
      </c>
      <c r="L410" s="11" t="s">
        <v>40</v>
      </c>
      <c r="M410" s="11">
        <v>1</v>
      </c>
      <c r="N410" s="4" t="s">
        <v>1862</v>
      </c>
      <c r="O410" s="16" t="str">
        <f t="shared" si="29"/>
        <v>A</v>
      </c>
      <c r="P410" s="4" t="s">
        <v>633</v>
      </c>
      <c r="Q410" s="9">
        <f>VLOOKUP($P410,[1]税率!$H:$K,3,0)</f>
        <v>0.06</v>
      </c>
      <c r="R410" s="4" t="str">
        <f>VLOOKUP($P410,[1]税率!$H:$K,4,0)</f>
        <v>其他</v>
      </c>
      <c r="S410" s="16" t="s">
        <v>335</v>
      </c>
      <c r="T410" s="5">
        <f>VLOOKUP(S410,[1]税率!A:B,2,0)</f>
        <v>2.9999999999999997E-4</v>
      </c>
      <c r="U410" s="4" t="str">
        <f>VLOOKUP(S410,[2]税率!A:C,3,0)</f>
        <v>JS</v>
      </c>
      <c r="V410" s="16">
        <v>5101011000</v>
      </c>
      <c r="W410" s="4" t="s">
        <v>425</v>
      </c>
      <c r="X410" s="4" t="s">
        <v>54</v>
      </c>
      <c r="Y410" s="4" t="s">
        <v>54</v>
      </c>
      <c r="Z410" s="4" t="s">
        <v>54</v>
      </c>
      <c r="AA410" s="4" t="s">
        <v>54</v>
      </c>
      <c r="AF410" s="4"/>
      <c r="AJ410" s="4" t="s">
        <v>230</v>
      </c>
      <c r="AK410" s="4" t="s">
        <v>252</v>
      </c>
      <c r="AL410" s="4" t="s">
        <v>252</v>
      </c>
      <c r="AN410" s="4" t="s">
        <v>252</v>
      </c>
      <c r="AP410" s="9" t="s">
        <v>451</v>
      </c>
      <c r="AQ410" s="4" t="s">
        <v>324</v>
      </c>
      <c r="AR410" s="4" t="s">
        <v>1863</v>
      </c>
    </row>
    <row r="411" spans="1:52" ht="13.05" customHeight="1" x14ac:dyDescent="0.3">
      <c r="A411" s="4" t="s">
        <v>13</v>
      </c>
      <c r="B411" s="16" t="s">
        <v>15</v>
      </c>
      <c r="C411" s="4" t="s">
        <v>419</v>
      </c>
      <c r="D411" s="86" t="s">
        <v>101</v>
      </c>
      <c r="E411" s="4" t="s">
        <v>182</v>
      </c>
      <c r="F411" s="86" t="str">
        <f>VLOOKUP(E411,[1]产品服务编号编码规则!$K:$O,4,0)</f>
        <v>08</v>
      </c>
      <c r="G411" s="16" t="s">
        <v>183</v>
      </c>
      <c r="H411" s="98">
        <f>VLOOKUP(G411,[1]产品服务编号编码规则!M:O,3,0)</f>
        <v>1</v>
      </c>
      <c r="I411" s="86" t="s">
        <v>152</v>
      </c>
      <c r="J411" s="42" t="str">
        <f t="shared" si="27"/>
        <v>DDA08103</v>
      </c>
      <c r="K411" s="4" t="s">
        <v>1864</v>
      </c>
      <c r="L411" s="11" t="s">
        <v>40</v>
      </c>
      <c r="M411" s="11">
        <v>1</v>
      </c>
      <c r="N411" s="4" t="s">
        <v>1865</v>
      </c>
      <c r="O411" s="16" t="str">
        <f t="shared" si="29"/>
        <v>A</v>
      </c>
      <c r="P411" s="4" t="s">
        <v>633</v>
      </c>
      <c r="Q411" s="9">
        <f>VLOOKUP($P411,[1]税率!$H:$K,3,0)</f>
        <v>0.06</v>
      </c>
      <c r="R411" s="4" t="str">
        <f>VLOOKUP($P411,[1]税率!$H:$K,4,0)</f>
        <v>其他</v>
      </c>
      <c r="S411" s="16" t="s">
        <v>335</v>
      </c>
      <c r="T411" s="5">
        <f>VLOOKUP(S411,[1]税率!A:B,2,0)</f>
        <v>2.9999999999999997E-4</v>
      </c>
      <c r="U411" s="4" t="str">
        <f>VLOOKUP(S411,[2]税率!A:C,3,0)</f>
        <v>JS</v>
      </c>
      <c r="V411" s="16">
        <v>5101011000</v>
      </c>
      <c r="W411" s="4" t="s">
        <v>425</v>
      </c>
      <c r="X411" s="4" t="s">
        <v>54</v>
      </c>
      <c r="Y411" s="4" t="s">
        <v>54</v>
      </c>
      <c r="Z411" s="4" t="s">
        <v>54</v>
      </c>
      <c r="AA411" s="4" t="s">
        <v>54</v>
      </c>
      <c r="AF411" s="4"/>
      <c r="AJ411" s="4" t="s">
        <v>1866</v>
      </c>
      <c r="AK411" s="4" t="s">
        <v>252</v>
      </c>
      <c r="AL411" s="4" t="s">
        <v>407</v>
      </c>
      <c r="AN411" s="4" t="s">
        <v>252</v>
      </c>
      <c r="AP411" s="4" t="s">
        <v>451</v>
      </c>
      <c r="AQ411" s="4" t="s">
        <v>324</v>
      </c>
      <c r="AR411" s="4" t="s">
        <v>1867</v>
      </c>
      <c r="AU411" s="43" t="e">
        <f>VLOOKUP(J411,[1]zmm081!$A$1:$D$1801,3,FALSE)</f>
        <v>#N/A</v>
      </c>
      <c r="AV411" s="43" t="e">
        <f>VLOOKUP(J411,[1]zmm081!$A$1:$D$1801,4,FALSE)</f>
        <v>#N/A</v>
      </c>
      <c r="AZ411" s="101" t="e">
        <f>V411-AU411</f>
        <v>#N/A</v>
      </c>
    </row>
    <row r="412" spans="1:52" ht="13.05" customHeight="1" x14ac:dyDescent="0.3">
      <c r="A412" s="4" t="s">
        <v>13</v>
      </c>
      <c r="B412" s="16" t="s">
        <v>15</v>
      </c>
      <c r="C412" s="4" t="s">
        <v>419</v>
      </c>
      <c r="D412" s="86" t="s">
        <v>101</v>
      </c>
      <c r="E412" s="4" t="s">
        <v>182</v>
      </c>
      <c r="F412" s="86" t="str">
        <f>VLOOKUP(E412,[1]产品服务编号编码规则!$K:$O,4,0)</f>
        <v>08</v>
      </c>
      <c r="G412" s="16" t="s">
        <v>183</v>
      </c>
      <c r="H412" s="98">
        <f>VLOOKUP(G412,[1]产品服务编号编码规则!M:O,3,0)</f>
        <v>1</v>
      </c>
      <c r="I412" s="86" t="s">
        <v>161</v>
      </c>
      <c r="J412" s="42" t="str">
        <f t="shared" si="27"/>
        <v>DDA08104</v>
      </c>
      <c r="K412" s="4" t="s">
        <v>1868</v>
      </c>
      <c r="L412" s="11" t="s">
        <v>40</v>
      </c>
      <c r="M412" s="11">
        <v>1</v>
      </c>
      <c r="N412" s="4" t="s">
        <v>1869</v>
      </c>
      <c r="O412" s="16" t="str">
        <f t="shared" si="29"/>
        <v>A</v>
      </c>
      <c r="P412" s="4" t="s">
        <v>633</v>
      </c>
      <c r="Q412" s="9">
        <f>VLOOKUP($P412,[1]税率!$H:$K,3,0)</f>
        <v>0.06</v>
      </c>
      <c r="R412" s="4" t="str">
        <f>VLOOKUP($P412,[1]税率!$H:$K,4,0)</f>
        <v>其他</v>
      </c>
      <c r="S412" s="16" t="s">
        <v>335</v>
      </c>
      <c r="T412" s="5">
        <f>VLOOKUP(S412,[1]税率!A:B,2,0)</f>
        <v>2.9999999999999997E-4</v>
      </c>
      <c r="U412" s="4" t="str">
        <f>VLOOKUP(S412,[2]税率!A:C,3,0)</f>
        <v>JS</v>
      </c>
      <c r="V412" s="16">
        <v>5101011000</v>
      </c>
      <c r="W412" s="4" t="s">
        <v>425</v>
      </c>
      <c r="X412" s="4" t="s">
        <v>54</v>
      </c>
      <c r="Y412" s="4" t="s">
        <v>54</v>
      </c>
      <c r="Z412" s="4" t="s">
        <v>54</v>
      </c>
      <c r="AA412" s="4" t="s">
        <v>54</v>
      </c>
      <c r="AF412" s="4"/>
      <c r="AJ412" s="4" t="s">
        <v>1870</v>
      </c>
      <c r="AK412" s="4" t="s">
        <v>252</v>
      </c>
      <c r="AL412" s="4" t="s">
        <v>407</v>
      </c>
      <c r="AN412" s="4" t="s">
        <v>252</v>
      </c>
      <c r="AP412" s="4" t="s">
        <v>451</v>
      </c>
      <c r="AQ412" s="4" t="s">
        <v>324</v>
      </c>
      <c r="AR412" s="4" t="s">
        <v>1867</v>
      </c>
      <c r="AU412" s="43" t="e">
        <f>VLOOKUP(J412,[1]zmm081!$A$1:$D$1801,3,FALSE)</f>
        <v>#N/A</v>
      </c>
      <c r="AV412" s="43" t="e">
        <f>VLOOKUP(J412,[1]zmm081!$A$1:$D$1801,4,FALSE)</f>
        <v>#N/A</v>
      </c>
      <c r="AZ412" s="101" t="e">
        <f>V412-AU412</f>
        <v>#N/A</v>
      </c>
    </row>
    <row r="413" spans="1:52" ht="13.05" customHeight="1" x14ac:dyDescent="0.3">
      <c r="A413" s="4" t="s">
        <v>13</v>
      </c>
      <c r="B413" s="16" t="s">
        <v>15</v>
      </c>
      <c r="C413" s="4" t="s">
        <v>419</v>
      </c>
      <c r="D413" s="86" t="s">
        <v>101</v>
      </c>
      <c r="E413" s="86" t="s">
        <v>198</v>
      </c>
      <c r="F413" s="86" t="str">
        <f>VLOOKUP(E413,[1]产品服务编号编码规则!$K:$O,4,0)</f>
        <v>11</v>
      </c>
      <c r="G413" s="4" t="s">
        <v>201</v>
      </c>
      <c r="H413" s="98">
        <f>VLOOKUP(G413,[1]产品服务编号编码规则!M:O,3,0)</f>
        <v>3</v>
      </c>
      <c r="I413" s="86" t="s">
        <v>361</v>
      </c>
      <c r="J413" s="42" t="str">
        <f t="shared" si="27"/>
        <v>DDA11310</v>
      </c>
      <c r="K413" s="4" t="s">
        <v>1871</v>
      </c>
      <c r="L413" s="11" t="s">
        <v>40</v>
      </c>
      <c r="M413" s="11">
        <v>1</v>
      </c>
      <c r="N413" s="4" t="s">
        <v>1872</v>
      </c>
      <c r="O413" s="16" t="str">
        <f t="shared" si="29"/>
        <v>A</v>
      </c>
      <c r="P413" s="4" t="s">
        <v>633</v>
      </c>
      <c r="Q413" s="9">
        <f>VLOOKUP($P413,[1]税率!$H:$K,3,0)</f>
        <v>0.06</v>
      </c>
      <c r="R413" s="4" t="str">
        <f>VLOOKUP($P413,[1]税率!$H:$K,4,0)</f>
        <v>其他</v>
      </c>
      <c r="S413" s="16" t="s">
        <v>370</v>
      </c>
      <c r="T413" s="5">
        <f>VLOOKUP(S413,[1]税率!A:B,2,0)</f>
        <v>0</v>
      </c>
      <c r="U413" s="4" t="str">
        <f>VLOOKUP(S413,[2]税率!A:C,3,0)</f>
        <v>FW</v>
      </c>
      <c r="V413" s="16" t="s">
        <v>1655</v>
      </c>
      <c r="W413" s="4" t="s">
        <v>1656</v>
      </c>
      <c r="X413" s="4" t="s">
        <v>54</v>
      </c>
      <c r="Y413" s="4" t="s">
        <v>54</v>
      </c>
      <c r="Z413" s="4" t="s">
        <v>54</v>
      </c>
      <c r="AA413" s="4" t="s">
        <v>54</v>
      </c>
      <c r="AF413" s="4"/>
      <c r="AJ413" s="4" t="s">
        <v>323</v>
      </c>
      <c r="AK413" s="4" t="s">
        <v>231</v>
      </c>
      <c r="AL413" s="4" t="s">
        <v>407</v>
      </c>
      <c r="AN413" s="4" t="s">
        <v>430</v>
      </c>
      <c r="AP413" s="9" t="s">
        <v>1873</v>
      </c>
      <c r="AQ413" s="4" t="s">
        <v>324</v>
      </c>
      <c r="AR413" s="4" t="s">
        <v>1867</v>
      </c>
    </row>
    <row r="414" spans="1:52" ht="13.05" customHeight="1" x14ac:dyDescent="0.3">
      <c r="A414" s="4" t="s">
        <v>13</v>
      </c>
      <c r="B414" s="16" t="s">
        <v>15</v>
      </c>
      <c r="C414" s="4" t="s">
        <v>419</v>
      </c>
      <c r="D414" s="86" t="s">
        <v>101</v>
      </c>
      <c r="E414" s="86" t="s">
        <v>198</v>
      </c>
      <c r="F414" s="86" t="str">
        <f>VLOOKUP(E414,[1]产品服务编号编码规则!$K:$O,4,0)</f>
        <v>11</v>
      </c>
      <c r="G414" s="4" t="s">
        <v>201</v>
      </c>
      <c r="H414" s="98">
        <f>VLOOKUP(G414,[1]产品服务编号编码规则!M:O,3,0)</f>
        <v>3</v>
      </c>
      <c r="I414" s="86" t="s">
        <v>197</v>
      </c>
      <c r="J414" s="42" t="str">
        <f t="shared" si="27"/>
        <v>DDA11311</v>
      </c>
      <c r="K414" s="4" t="s">
        <v>1874</v>
      </c>
      <c r="L414" s="11" t="s">
        <v>40</v>
      </c>
      <c r="M414" s="11">
        <v>1</v>
      </c>
      <c r="N414" s="4" t="s">
        <v>1875</v>
      </c>
      <c r="O414" s="16" t="str">
        <f t="shared" si="29"/>
        <v>A</v>
      </c>
      <c r="P414" s="4" t="s">
        <v>633</v>
      </c>
      <c r="Q414" s="9">
        <f>VLOOKUP($P414,[1]税率!$H:$K,3,0)</f>
        <v>0.06</v>
      </c>
      <c r="R414" s="4" t="str">
        <f>VLOOKUP($P414,[1]税率!$H:$K,4,0)</f>
        <v>其他</v>
      </c>
      <c r="S414" s="16" t="s">
        <v>370</v>
      </c>
      <c r="T414" s="5">
        <f>VLOOKUP(S414,[1]税率!A:B,2,0)</f>
        <v>0</v>
      </c>
      <c r="U414" s="4" t="str">
        <f>VLOOKUP(S414,[2]税率!A:C,3,0)</f>
        <v>FW</v>
      </c>
      <c r="V414" s="4">
        <v>5101055000</v>
      </c>
      <c r="W414" s="4" t="s">
        <v>1097</v>
      </c>
      <c r="X414" s="4" t="s">
        <v>54</v>
      </c>
      <c r="Y414" s="4" t="s">
        <v>54</v>
      </c>
      <c r="Z414" s="4" t="s">
        <v>54</v>
      </c>
      <c r="AA414" s="4" t="s">
        <v>54</v>
      </c>
      <c r="AF414" s="4"/>
      <c r="AJ414" s="4" t="s">
        <v>323</v>
      </c>
      <c r="AK414" s="4" t="s">
        <v>231</v>
      </c>
      <c r="AL414" s="4" t="s">
        <v>407</v>
      </c>
      <c r="AN414" s="4" t="s">
        <v>253</v>
      </c>
      <c r="AP414" s="9" t="s">
        <v>1873</v>
      </c>
      <c r="AQ414" s="4" t="s">
        <v>324</v>
      </c>
      <c r="AR414" s="4" t="s">
        <v>1867</v>
      </c>
    </row>
    <row r="415" spans="1:52" ht="13.05" customHeight="1" x14ac:dyDescent="0.3">
      <c r="A415" s="42" t="s">
        <v>129</v>
      </c>
      <c r="B415" s="42" t="s">
        <v>128</v>
      </c>
      <c r="C415" s="4" t="s">
        <v>1321</v>
      </c>
      <c r="D415" s="86" t="s">
        <v>147</v>
      </c>
      <c r="E415" s="4" t="s">
        <v>1644</v>
      </c>
      <c r="F415" s="86" t="s">
        <v>32</v>
      </c>
      <c r="G415" s="16" t="s">
        <v>1644</v>
      </c>
      <c r="H415" s="98">
        <v>0</v>
      </c>
      <c r="I415" s="86" t="s">
        <v>125</v>
      </c>
      <c r="J415" s="42" t="str">
        <f t="shared" si="27"/>
        <v>DFJ01002</v>
      </c>
      <c r="K415" s="46" t="s">
        <v>1876</v>
      </c>
      <c r="L415" s="11" t="s">
        <v>40</v>
      </c>
      <c r="M415" s="11">
        <v>1</v>
      </c>
      <c r="N415" s="9" t="s">
        <v>1877</v>
      </c>
      <c r="O415" s="16" t="str">
        <f t="shared" si="29"/>
        <v>J</v>
      </c>
      <c r="P415" s="4" t="s">
        <v>402</v>
      </c>
      <c r="Q415" s="9">
        <f>VLOOKUP($P415,[1]税率!$H:$K,3,0)</f>
        <v>0.13</v>
      </c>
      <c r="R415" s="4" t="str">
        <f>VLOOKUP($P415,[1]税率!$H:$K,4,0)</f>
        <v>货物、加工修理修配劳务（进）</v>
      </c>
      <c r="S415" s="16" t="s">
        <v>328</v>
      </c>
      <c r="T415" s="5">
        <f>VLOOKUP(S415,[1]税率!A:B,2,0)</f>
        <v>5.0000000000000001E-4</v>
      </c>
      <c r="U415" s="4" t="str">
        <f>VLOOKUP(S415,[2]税率!A:C,3,0)</f>
        <v>JG</v>
      </c>
      <c r="V415" s="4" t="s">
        <v>1655</v>
      </c>
      <c r="W415" s="4" t="s">
        <v>1656</v>
      </c>
      <c r="X415" s="4" t="s">
        <v>54</v>
      </c>
      <c r="Y415" s="4" t="s">
        <v>54</v>
      </c>
      <c r="Z415" s="4" t="s">
        <v>54</v>
      </c>
      <c r="AA415" s="4" t="s">
        <v>54</v>
      </c>
      <c r="AF415" s="4"/>
      <c r="AJ415" s="4" t="s">
        <v>323</v>
      </c>
      <c r="AK415" s="4" t="s">
        <v>323</v>
      </c>
      <c r="AL415" s="4" t="s">
        <v>407</v>
      </c>
      <c r="AM415" s="4" t="s">
        <v>323</v>
      </c>
      <c r="AN415" s="4" t="s">
        <v>323</v>
      </c>
      <c r="AP415" s="9" t="s">
        <v>42</v>
      </c>
      <c r="AQ415" s="4" t="s">
        <v>330</v>
      </c>
      <c r="AR415" s="4" t="s">
        <v>1878</v>
      </c>
    </row>
    <row r="416" spans="1:52" s="43" customFormat="1" ht="13.05" customHeight="1" x14ac:dyDescent="0.3">
      <c r="A416" s="16" t="s">
        <v>13</v>
      </c>
      <c r="B416" s="42" t="s">
        <v>15</v>
      </c>
      <c r="C416" s="4" t="s">
        <v>419</v>
      </c>
      <c r="D416" s="86" t="s">
        <v>101</v>
      </c>
      <c r="E416" s="16" t="s">
        <v>198</v>
      </c>
      <c r="F416" s="86" t="str">
        <f>VLOOKUP(E416,[1]产品服务编号编码规则!$K:$O,4,0)</f>
        <v>11</v>
      </c>
      <c r="G416" s="4" t="s">
        <v>199</v>
      </c>
      <c r="H416" s="98">
        <f>VLOOKUP(G416,[1]产品服务编号编码规则!M:O,3,0)</f>
        <v>1</v>
      </c>
      <c r="I416" s="86" t="s">
        <v>175</v>
      </c>
      <c r="J416" s="42" t="str">
        <f t="shared" si="27"/>
        <v>DDA11107</v>
      </c>
      <c r="K416" s="4" t="s">
        <v>1879</v>
      </c>
      <c r="L416" s="92" t="s">
        <v>40</v>
      </c>
      <c r="M416" s="11">
        <v>1</v>
      </c>
      <c r="N416" s="9" t="s">
        <v>1880</v>
      </c>
      <c r="O416" s="16" t="str">
        <f t="shared" si="29"/>
        <v>A</v>
      </c>
      <c r="P416" s="4" t="s">
        <v>633</v>
      </c>
      <c r="Q416" s="9">
        <f>VLOOKUP($P416,[1]税率!$H:$K,3,0)</f>
        <v>0.06</v>
      </c>
      <c r="R416" s="4" t="str">
        <f>VLOOKUP($P416,[1]税率!$H:$K,4,0)</f>
        <v>其他</v>
      </c>
      <c r="S416" s="4" t="s">
        <v>370</v>
      </c>
      <c r="T416" s="5">
        <f>VLOOKUP(S416,[1]税率!A:B,2,0)</f>
        <v>0</v>
      </c>
      <c r="U416" s="4" t="str">
        <f>VLOOKUP(S416,[2]税率!A:C,3,0)</f>
        <v>FW</v>
      </c>
      <c r="V416" s="16">
        <v>5101014000</v>
      </c>
      <c r="W416" s="4" t="s">
        <v>674</v>
      </c>
      <c r="X416" s="4" t="s">
        <v>54</v>
      </c>
      <c r="Y416" s="4" t="s">
        <v>54</v>
      </c>
      <c r="Z416" s="4" t="s">
        <v>54</v>
      </c>
      <c r="AA416" s="4" t="s">
        <v>54</v>
      </c>
      <c r="AB416" s="9"/>
      <c r="AC416" s="9"/>
      <c r="AD416" s="4"/>
      <c r="AE416" s="4"/>
      <c r="AF416" s="86"/>
      <c r="AG416" s="4"/>
      <c r="AH416" s="4"/>
      <c r="AI416" s="5"/>
      <c r="AJ416" s="4" t="s">
        <v>460</v>
      </c>
      <c r="AK416" s="4" t="s">
        <v>231</v>
      </c>
      <c r="AL416" s="4" t="s">
        <v>407</v>
      </c>
      <c r="AM416" s="4"/>
      <c r="AN416" s="4" t="s">
        <v>430</v>
      </c>
      <c r="AO416" s="4"/>
      <c r="AP416" s="9" t="s">
        <v>42</v>
      </c>
      <c r="AQ416" s="4" t="s">
        <v>360</v>
      </c>
      <c r="AR416" s="4" t="s">
        <v>1881</v>
      </c>
      <c r="AS416" s="4"/>
      <c r="AT416" s="4"/>
    </row>
    <row r="417" spans="1:52" s="43" customFormat="1" ht="13.05" customHeight="1" x14ac:dyDescent="0.3">
      <c r="A417" s="4" t="s">
        <v>129</v>
      </c>
      <c r="B417" s="42" t="s">
        <v>128</v>
      </c>
      <c r="C417" s="4" t="s">
        <v>1289</v>
      </c>
      <c r="D417" s="86" t="s">
        <v>144</v>
      </c>
      <c r="E417" s="4" t="s">
        <v>1644</v>
      </c>
      <c r="F417" s="86" t="s">
        <v>32</v>
      </c>
      <c r="G417" s="16" t="s">
        <v>1644</v>
      </c>
      <c r="H417" s="98">
        <v>0</v>
      </c>
      <c r="I417" s="86" t="s">
        <v>32</v>
      </c>
      <c r="J417" s="42" t="str">
        <f t="shared" si="27"/>
        <v>DFI01001</v>
      </c>
      <c r="K417" s="4" t="s">
        <v>1882</v>
      </c>
      <c r="L417" s="11" t="s">
        <v>40</v>
      </c>
      <c r="M417" s="11">
        <v>1</v>
      </c>
      <c r="N417" s="9" t="s">
        <v>1883</v>
      </c>
      <c r="O417" s="16" t="str">
        <f t="shared" si="29"/>
        <v>I</v>
      </c>
      <c r="P417" s="4" t="s">
        <v>402</v>
      </c>
      <c r="Q417" s="9">
        <f>VLOOKUP($P417,[1]税率!$H:$K,3,0)</f>
        <v>0.13</v>
      </c>
      <c r="R417" s="4" t="str">
        <f>VLOOKUP($P417,[1]税率!$H:$K,4,0)</f>
        <v>货物、加工修理修配劳务（进）</v>
      </c>
      <c r="S417" s="16" t="s">
        <v>328</v>
      </c>
      <c r="T417" s="5">
        <f>VLOOKUP(S417,[1]税率!A:B,2,0)</f>
        <v>5.0000000000000001E-4</v>
      </c>
      <c r="U417" s="4" t="str">
        <f>VLOOKUP(S417,[2]税率!A:C,3,0)</f>
        <v>JG</v>
      </c>
      <c r="V417" s="4" t="s">
        <v>1655</v>
      </c>
      <c r="W417" s="4" t="s">
        <v>1656</v>
      </c>
      <c r="X417" s="4" t="s">
        <v>54</v>
      </c>
      <c r="Y417" s="4" t="s">
        <v>54</v>
      </c>
      <c r="Z417" s="4" t="s">
        <v>54</v>
      </c>
      <c r="AA417" s="4" t="s">
        <v>54</v>
      </c>
      <c r="AB417" s="4"/>
      <c r="AC417" s="4"/>
      <c r="AD417" s="4"/>
      <c r="AE417" s="4"/>
      <c r="AF417" s="4"/>
      <c r="AG417" s="4"/>
      <c r="AH417" s="4"/>
      <c r="AI417" s="16"/>
      <c r="AJ417" s="4" t="s">
        <v>323</v>
      </c>
      <c r="AK417" s="4" t="s">
        <v>323</v>
      </c>
      <c r="AL417" s="4" t="s">
        <v>323</v>
      </c>
      <c r="AM417" s="4" t="s">
        <v>323</v>
      </c>
      <c r="AN417" s="4" t="s">
        <v>323</v>
      </c>
      <c r="AO417" s="4"/>
      <c r="AP417" s="4" t="s">
        <v>42</v>
      </c>
      <c r="AQ417" s="4" t="s">
        <v>324</v>
      </c>
      <c r="AR417" s="4" t="s">
        <v>1884</v>
      </c>
      <c r="AS417" s="4"/>
      <c r="AT417" s="4"/>
    </row>
    <row r="418" spans="1:52" s="43" customFormat="1" ht="13.05" customHeight="1" x14ac:dyDescent="0.3">
      <c r="A418" s="16" t="s">
        <v>13</v>
      </c>
      <c r="B418" s="42" t="s">
        <v>15</v>
      </c>
      <c r="C418" s="4" t="s">
        <v>1885</v>
      </c>
      <c r="D418" s="86" t="s">
        <v>147</v>
      </c>
      <c r="E418" s="16" t="s">
        <v>126</v>
      </c>
      <c r="F418" s="86" t="str">
        <f>VLOOKUP(E418,[1]产品服务编号编码规则!$K:$O,4,0)</f>
        <v>02</v>
      </c>
      <c r="G418" s="4" t="s">
        <v>146</v>
      </c>
      <c r="H418" s="98">
        <f>VLOOKUP(G418,[1]产品服务编号编码规则!M:O,3,0)</f>
        <v>5</v>
      </c>
      <c r="I418" s="86" t="s">
        <v>32</v>
      </c>
      <c r="J418" s="42" t="str">
        <f t="shared" si="27"/>
        <v>DDJ02501</v>
      </c>
      <c r="K418" s="4" t="s">
        <v>1886</v>
      </c>
      <c r="L418" s="11" t="s">
        <v>40</v>
      </c>
      <c r="M418" s="11">
        <v>1</v>
      </c>
      <c r="N418" s="120" t="s">
        <v>1887</v>
      </c>
      <c r="O418" s="16" t="str">
        <f t="shared" si="29"/>
        <v>J</v>
      </c>
      <c r="P418" s="4" t="s">
        <v>633</v>
      </c>
      <c r="Q418" s="9">
        <f>VLOOKUP($P418,[1]税率!$H:$K,3,0)</f>
        <v>0.06</v>
      </c>
      <c r="R418" s="4" t="str">
        <f>VLOOKUP($P418,[3]税率!$H:$K,4,0)</f>
        <v>其他</v>
      </c>
      <c r="S418" s="4" t="s">
        <v>370</v>
      </c>
      <c r="T418" s="5">
        <f>VLOOKUP(S418,[1]税率!A:B,2,0)</f>
        <v>0</v>
      </c>
      <c r="U418" s="4" t="str">
        <f>VLOOKUP(S418,[2]税率!A:C,3,0)</f>
        <v>FW</v>
      </c>
      <c r="V418" s="16" t="s">
        <v>681</v>
      </c>
      <c r="W418" s="4" t="s">
        <v>682</v>
      </c>
      <c r="X418" s="4" t="s">
        <v>54</v>
      </c>
      <c r="Y418" s="4" t="s">
        <v>54</v>
      </c>
      <c r="Z418" s="4" t="s">
        <v>54</v>
      </c>
      <c r="AA418" s="4" t="s">
        <v>54</v>
      </c>
      <c r="AB418" s="4"/>
      <c r="AC418" s="4"/>
      <c r="AD418" s="4"/>
      <c r="AE418" s="4"/>
      <c r="AF418" s="11"/>
      <c r="AG418" s="4"/>
      <c r="AH418" s="4"/>
      <c r="AI418" s="16"/>
      <c r="AJ418" s="4" t="s">
        <v>323</v>
      </c>
      <c r="AK418" s="4" t="s">
        <v>323</v>
      </c>
      <c r="AL418" s="4" t="s">
        <v>407</v>
      </c>
      <c r="AM418" s="4" t="s">
        <v>323</v>
      </c>
      <c r="AN418" s="4" t="s">
        <v>323</v>
      </c>
      <c r="AO418" s="4"/>
      <c r="AP418" s="9" t="s">
        <v>42</v>
      </c>
      <c r="AQ418" s="4" t="s">
        <v>324</v>
      </c>
      <c r="AR418" s="4" t="s">
        <v>1888</v>
      </c>
      <c r="AS418" s="4"/>
      <c r="AT418" s="4"/>
      <c r="AU418" s="43" t="e">
        <f>VLOOKUP(J418,[1]zmm081!$A$1:$D$1801,3,FALSE)</f>
        <v>#N/A</v>
      </c>
      <c r="AV418" s="43" t="e">
        <f>VLOOKUP(J418,[1]zmm081!$A$1:$D$1801,4,FALSE)</f>
        <v>#N/A</v>
      </c>
    </row>
    <row r="419" spans="1:52" ht="13.05" customHeight="1" x14ac:dyDescent="0.3">
      <c r="A419" s="4" t="s">
        <v>13</v>
      </c>
      <c r="B419" s="16" t="s">
        <v>15</v>
      </c>
      <c r="C419" s="4" t="s">
        <v>419</v>
      </c>
      <c r="D419" s="86" t="s">
        <v>101</v>
      </c>
      <c r="E419" s="4" t="s">
        <v>204</v>
      </c>
      <c r="F419" s="86" t="str">
        <f>VLOOKUP(E419,[1]产品服务编号编码规则!$K:$O,4,0)</f>
        <v>12</v>
      </c>
      <c r="G419" s="16" t="s">
        <v>208</v>
      </c>
      <c r="H419" s="98">
        <f>VLOOKUP(G419,[1]产品服务编号编码规则!M:O,3,0)</f>
        <v>4</v>
      </c>
      <c r="I419" s="86" t="s">
        <v>152</v>
      </c>
      <c r="J419" s="42" t="str">
        <f t="shared" si="27"/>
        <v>DDA12403</v>
      </c>
      <c r="K419" s="46" t="s">
        <v>1889</v>
      </c>
      <c r="L419" s="92" t="s">
        <v>40</v>
      </c>
      <c r="M419" s="11">
        <v>1</v>
      </c>
      <c r="N419" s="9" t="s">
        <v>1890</v>
      </c>
      <c r="O419" s="16" t="str">
        <f t="shared" si="29"/>
        <v>A</v>
      </c>
      <c r="P419" s="4" t="s">
        <v>1148</v>
      </c>
      <c r="Q419" s="9">
        <f>VLOOKUP($P419,[1]税率!$H:$K,3,0)</f>
        <v>0.06</v>
      </c>
      <c r="R419" s="4" t="str">
        <f>VLOOKUP($P419,[1]税率!$H:$K,4,0)</f>
        <v>生活服务</v>
      </c>
      <c r="S419" s="16" t="s">
        <v>370</v>
      </c>
      <c r="T419" s="5">
        <f>VLOOKUP(S419,[1]税率!A:B,2,0)</f>
        <v>0</v>
      </c>
      <c r="U419" s="4" t="str">
        <f>VLOOKUP(S419,[2]税率!A:C,3,0)</f>
        <v>FW</v>
      </c>
      <c r="V419" s="4">
        <v>5101032000</v>
      </c>
      <c r="W419" s="4" t="s">
        <v>1891</v>
      </c>
      <c r="X419" s="4" t="s">
        <v>54</v>
      </c>
      <c r="Y419" s="4" t="s">
        <v>54</v>
      </c>
      <c r="Z419" s="4" t="s">
        <v>54</v>
      </c>
      <c r="AA419" s="4" t="s">
        <v>54</v>
      </c>
      <c r="AF419" s="4"/>
      <c r="AJ419" s="4" t="s">
        <v>460</v>
      </c>
      <c r="AK419" s="4" t="s">
        <v>231</v>
      </c>
      <c r="AL419" s="4" t="s">
        <v>407</v>
      </c>
      <c r="AN419" s="4" t="s">
        <v>253</v>
      </c>
      <c r="AP419" s="9" t="s">
        <v>42</v>
      </c>
      <c r="AQ419" s="4" t="s">
        <v>324</v>
      </c>
      <c r="AR419" s="4" t="s">
        <v>1892</v>
      </c>
    </row>
    <row r="420" spans="1:52" ht="13.05" customHeight="1" x14ac:dyDescent="0.3">
      <c r="A420" s="4" t="s">
        <v>13</v>
      </c>
      <c r="B420" s="16" t="s">
        <v>15</v>
      </c>
      <c r="C420" s="4" t="s">
        <v>419</v>
      </c>
      <c r="D420" s="86" t="s">
        <v>101</v>
      </c>
      <c r="E420" s="4" t="s">
        <v>193</v>
      </c>
      <c r="F420" s="86">
        <f>VLOOKUP(E420,[1]产品服务编号编码规则!$K:$O,4,0)</f>
        <v>10</v>
      </c>
      <c r="G420" s="16" t="s">
        <v>196</v>
      </c>
      <c r="H420" s="98">
        <v>3</v>
      </c>
      <c r="I420" s="86" t="s">
        <v>744</v>
      </c>
      <c r="J420" s="42" t="str">
        <f t="shared" si="27"/>
        <v>DDA10323</v>
      </c>
      <c r="K420" s="4" t="s">
        <v>1893</v>
      </c>
      <c r="L420" s="11" t="s">
        <v>40</v>
      </c>
      <c r="M420" s="11">
        <v>1</v>
      </c>
      <c r="N420" s="4" t="s">
        <v>1504</v>
      </c>
      <c r="O420" s="16" t="str">
        <f t="shared" si="29"/>
        <v>A</v>
      </c>
      <c r="P420" s="4" t="s">
        <v>633</v>
      </c>
      <c r="Q420" s="9">
        <f>VLOOKUP($P420,[1]税率!$H:$K,3,0)</f>
        <v>0.06</v>
      </c>
      <c r="R420" s="4" t="str">
        <f>VLOOKUP($P420,[1]税率!$H:$K,4,0)</f>
        <v>其他</v>
      </c>
      <c r="S420" s="16" t="s">
        <v>370</v>
      </c>
      <c r="T420" s="5">
        <f>VLOOKUP(S420,[1]税率!A:B,2,0)</f>
        <v>0</v>
      </c>
      <c r="U420" s="4" t="str">
        <f>VLOOKUP(S420,[2]税率!A:C,3,0)</f>
        <v>FW</v>
      </c>
      <c r="V420" s="4" t="s">
        <v>424</v>
      </c>
      <c r="W420" s="4" t="s">
        <v>425</v>
      </c>
      <c r="X420" s="4" t="s">
        <v>54</v>
      </c>
      <c r="Y420" s="4" t="s">
        <v>54</v>
      </c>
      <c r="Z420" s="4" t="s">
        <v>54</v>
      </c>
      <c r="AA420" s="4" t="s">
        <v>54</v>
      </c>
      <c r="AF420" s="4"/>
      <c r="AJ420" s="4" t="s">
        <v>563</v>
      </c>
      <c r="AK420" s="4" t="s">
        <v>231</v>
      </c>
      <c r="AL420" s="4" t="s">
        <v>407</v>
      </c>
      <c r="AM420" s="4" t="s">
        <v>323</v>
      </c>
      <c r="AN420" s="4" t="s">
        <v>580</v>
      </c>
      <c r="AP420" s="4" t="s">
        <v>42</v>
      </c>
      <c r="AQ420" s="4" t="s">
        <v>324</v>
      </c>
      <c r="AR420" s="4" t="s">
        <v>1894</v>
      </c>
    </row>
    <row r="421" spans="1:52" ht="13.05" customHeight="1" x14ac:dyDescent="0.3">
      <c r="A421" s="4" t="s">
        <v>13</v>
      </c>
      <c r="B421" s="16" t="s">
        <v>15</v>
      </c>
      <c r="C421" s="4" t="s">
        <v>419</v>
      </c>
      <c r="D421" s="86" t="s">
        <v>101</v>
      </c>
      <c r="E421" s="4" t="s">
        <v>104</v>
      </c>
      <c r="F421" s="86" t="str">
        <f>VLOOKUP(E421,[1]产品服务编号编码规则!$K:$O,4,0)</f>
        <v>01</v>
      </c>
      <c r="G421" s="4" t="s">
        <v>105</v>
      </c>
      <c r="H421" s="98">
        <f>VLOOKUP(G421,[1]产品服务编号编码规则!M:O,3,0)</f>
        <v>1</v>
      </c>
      <c r="I421" s="86" t="s">
        <v>175</v>
      </c>
      <c r="J421" s="42" t="str">
        <f t="shared" si="27"/>
        <v>DDA01107</v>
      </c>
      <c r="K421" s="46" t="s">
        <v>1895</v>
      </c>
      <c r="L421" s="11" t="s">
        <v>40</v>
      </c>
      <c r="M421" s="11">
        <v>1</v>
      </c>
      <c r="N421" s="9" t="s">
        <v>1896</v>
      </c>
      <c r="O421" s="16" t="str">
        <f t="shared" si="29"/>
        <v>A</v>
      </c>
      <c r="P421" s="4" t="s">
        <v>601</v>
      </c>
      <c r="Q421" s="9">
        <f>VLOOKUP($P421,[1]税率!$H:$K,3,0)</f>
        <v>0.09</v>
      </c>
      <c r="R421" s="4" t="str">
        <f>VLOOKUP($P421,[1]税率!$H:$K,4,0)</f>
        <v>运输服务（进）</v>
      </c>
      <c r="S421" s="16" t="s">
        <v>603</v>
      </c>
      <c r="T421" s="5">
        <f>VLOOKUP(S421,[1]税率!A:B,2,0)</f>
        <v>5.0000000000000001E-4</v>
      </c>
      <c r="U421" s="4" t="str">
        <f>VLOOKUP(S421,[2]税率!A:C,3,0)</f>
        <v>YS</v>
      </c>
      <c r="V421" s="4">
        <v>6401030000</v>
      </c>
      <c r="W421" s="4" t="s">
        <v>1897</v>
      </c>
      <c r="X421" s="4" t="s">
        <v>54</v>
      </c>
      <c r="Y421" s="4" t="s">
        <v>54</v>
      </c>
      <c r="Z421" s="4" t="s">
        <v>54</v>
      </c>
      <c r="AA421" s="4" t="s">
        <v>54</v>
      </c>
      <c r="AB421" s="9" t="s">
        <v>605</v>
      </c>
      <c r="AF421" s="4"/>
      <c r="AJ421" s="4" t="s">
        <v>406</v>
      </c>
      <c r="AK421" s="4" t="s">
        <v>231</v>
      </c>
      <c r="AL421" s="4" t="s">
        <v>407</v>
      </c>
      <c r="AN421" s="4" t="s">
        <v>656</v>
      </c>
      <c r="AP421" s="9" t="s">
        <v>42</v>
      </c>
      <c r="AQ421" s="4" t="s">
        <v>324</v>
      </c>
      <c r="AR421" s="4" t="s">
        <v>1898</v>
      </c>
    </row>
    <row r="422" spans="1:52" ht="13.05" customHeight="1" x14ac:dyDescent="0.3">
      <c r="A422" s="4" t="s">
        <v>13</v>
      </c>
      <c r="B422" s="16" t="s">
        <v>15</v>
      </c>
      <c r="C422" s="4" t="s">
        <v>419</v>
      </c>
      <c r="D422" s="86" t="s">
        <v>101</v>
      </c>
      <c r="E422" s="4" t="s">
        <v>193</v>
      </c>
      <c r="F422" s="86">
        <f>VLOOKUP(E422,[1]产品服务编号编码规则!$K:$O,4,0)</f>
        <v>10</v>
      </c>
      <c r="G422" s="16" t="s">
        <v>196</v>
      </c>
      <c r="H422" s="98">
        <v>3</v>
      </c>
      <c r="I422" s="86" t="s">
        <v>1899</v>
      </c>
      <c r="J422" s="42" t="str">
        <f t="shared" si="27"/>
        <v>DDA10324</v>
      </c>
      <c r="K422" s="46" t="s">
        <v>1900</v>
      </c>
      <c r="L422" s="11" t="s">
        <v>40</v>
      </c>
      <c r="M422" s="11">
        <v>1</v>
      </c>
      <c r="N422" s="4" t="s">
        <v>1901</v>
      </c>
      <c r="O422" s="16" t="str">
        <f t="shared" si="29"/>
        <v>A</v>
      </c>
      <c r="P422" s="4" t="s">
        <v>633</v>
      </c>
      <c r="Q422" s="9">
        <f>VLOOKUP($P422,[1]税率!$H:$K,3,0)</f>
        <v>0.06</v>
      </c>
      <c r="R422" s="4" t="str">
        <f>VLOOKUP($P422,[1]税率!$H:$K,4,0)</f>
        <v>其他</v>
      </c>
      <c r="S422" s="16" t="s">
        <v>335</v>
      </c>
      <c r="T422" s="5">
        <f>VLOOKUP(S422,[1]税率!A:B,2,0)</f>
        <v>2.9999999999999997E-4</v>
      </c>
      <c r="U422" s="4" t="str">
        <f>VLOOKUP(S422,[2]税率!A:C,3,0)</f>
        <v>JS</v>
      </c>
      <c r="V422" s="4" t="s">
        <v>1021</v>
      </c>
      <c r="W422" s="4" t="s">
        <v>1022</v>
      </c>
      <c r="X422" s="4" t="s">
        <v>54</v>
      </c>
      <c r="Y422" s="4" t="s">
        <v>54</v>
      </c>
      <c r="Z422" s="4" t="s">
        <v>54</v>
      </c>
      <c r="AA422" s="4" t="s">
        <v>54</v>
      </c>
      <c r="AF422" s="4"/>
      <c r="AJ422" s="4" t="s">
        <v>563</v>
      </c>
      <c r="AK422" s="4" t="s">
        <v>231</v>
      </c>
      <c r="AL422" s="4" t="s">
        <v>407</v>
      </c>
      <c r="AM422" s="4" t="s">
        <v>323</v>
      </c>
      <c r="AN422" s="4" t="s">
        <v>580</v>
      </c>
      <c r="AP422" s="4" t="s">
        <v>42</v>
      </c>
      <c r="AQ422" s="4" t="s">
        <v>324</v>
      </c>
      <c r="AR422" s="4" t="s">
        <v>1902</v>
      </c>
    </row>
    <row r="423" spans="1:52" ht="13.05" customHeight="1" x14ac:dyDescent="0.3">
      <c r="A423" s="4" t="s">
        <v>13</v>
      </c>
      <c r="B423" s="16" t="s">
        <v>15</v>
      </c>
      <c r="C423" s="4" t="s">
        <v>1321</v>
      </c>
      <c r="D423" s="86" t="s">
        <v>147</v>
      </c>
      <c r="E423" s="4" t="s">
        <v>153</v>
      </c>
      <c r="F423" s="86" t="str">
        <f>VLOOKUP(E423,[1]产品服务编号编码规则!$K:$O,4,0)</f>
        <v>03</v>
      </c>
      <c r="G423" s="16" t="s">
        <v>158</v>
      </c>
      <c r="H423" s="98">
        <v>2</v>
      </c>
      <c r="I423" s="86" t="s">
        <v>125</v>
      </c>
      <c r="J423" s="42" t="str">
        <f t="shared" si="27"/>
        <v>DDJ03202</v>
      </c>
      <c r="K423" s="4" t="s">
        <v>1903</v>
      </c>
      <c r="L423" s="11" t="s">
        <v>40</v>
      </c>
      <c r="M423" s="11">
        <v>1</v>
      </c>
      <c r="N423" s="4" t="s">
        <v>1904</v>
      </c>
      <c r="O423" s="16" t="str">
        <f t="shared" si="29"/>
        <v>J</v>
      </c>
      <c r="P423" s="4" t="s">
        <v>770</v>
      </c>
      <c r="Q423" s="9">
        <f>VLOOKUP($P423,[1]税率!$H:$K,3,0)</f>
        <v>0.09</v>
      </c>
      <c r="R423" s="4" t="str">
        <f>VLOOKUP($P423,[1]税率!$H:$K,4,0)</f>
        <v>不动产租赁服务（进）</v>
      </c>
      <c r="S423" s="16" t="s">
        <v>365</v>
      </c>
      <c r="T423" s="5">
        <f>VLOOKUP(S423,[1]税率!A:B,2,0)</f>
        <v>1E-3</v>
      </c>
      <c r="U423" s="4" t="str">
        <f>VLOOKUP(S423,[2]税率!A:C,3,0)</f>
        <v>ZL</v>
      </c>
      <c r="V423" s="4" t="s">
        <v>765</v>
      </c>
      <c r="W423" s="4" t="s">
        <v>766</v>
      </c>
      <c r="X423" s="4" t="s">
        <v>54</v>
      </c>
      <c r="Y423" s="4" t="s">
        <v>54</v>
      </c>
      <c r="Z423" s="4" t="s">
        <v>54</v>
      </c>
      <c r="AA423" s="4" t="s">
        <v>54</v>
      </c>
      <c r="AB423" s="4" t="s">
        <v>781</v>
      </c>
      <c r="AF423" s="4"/>
      <c r="AJ423" s="4" t="s">
        <v>323</v>
      </c>
      <c r="AK423" s="4" t="s">
        <v>323</v>
      </c>
      <c r="AL423" s="4" t="s">
        <v>407</v>
      </c>
      <c r="AM423" s="4" t="s">
        <v>323</v>
      </c>
      <c r="AN423" s="4" t="s">
        <v>323</v>
      </c>
      <c r="AP423" s="9" t="s">
        <v>42</v>
      </c>
      <c r="AQ423" s="4" t="s">
        <v>330</v>
      </c>
      <c r="AR423" s="4" t="s">
        <v>1905</v>
      </c>
    </row>
    <row r="424" spans="1:52" ht="13.05" customHeight="1" x14ac:dyDescent="0.3">
      <c r="A424" s="4" t="s">
        <v>397</v>
      </c>
      <c r="B424" s="16" t="s">
        <v>106</v>
      </c>
      <c r="C424" s="4" t="s">
        <v>17</v>
      </c>
      <c r="D424" s="86" t="s">
        <v>19</v>
      </c>
      <c r="E424" s="4" t="s">
        <v>408</v>
      </c>
      <c r="F424" s="86" t="s">
        <v>32</v>
      </c>
      <c r="H424" s="98">
        <v>0</v>
      </c>
      <c r="I424" s="86" t="s">
        <v>32</v>
      </c>
      <c r="J424" s="42" t="str">
        <f t="shared" si="27"/>
        <v>DBK01001</v>
      </c>
      <c r="K424" s="4" t="s">
        <v>1906</v>
      </c>
      <c r="L424" s="11" t="s">
        <v>40</v>
      </c>
      <c r="M424" s="11">
        <v>1</v>
      </c>
      <c r="N424" s="4" t="s">
        <v>1907</v>
      </c>
      <c r="O424" s="16" t="str">
        <f t="shared" si="29"/>
        <v>K</v>
      </c>
      <c r="P424" s="4" t="s">
        <v>402</v>
      </c>
      <c r="Q424" s="9">
        <f>VLOOKUP($P424,[1]税率!$H:$K,3,0)</f>
        <v>0.13</v>
      </c>
      <c r="R424" s="4" t="str">
        <f>VLOOKUP($P424,[1]税率!$H:$K,4,0)</f>
        <v>货物、加工修理修配劳务（进）</v>
      </c>
      <c r="S424" s="16" t="s">
        <v>404</v>
      </c>
      <c r="T424" s="5">
        <f>VLOOKUP(S424,[1]税率!A:B,2,0)</f>
        <v>2.9999999999999997E-4</v>
      </c>
      <c r="U424" s="4" t="str">
        <f>VLOOKUP(S424,[2]税率!A:C,3,0)</f>
        <v>CG</v>
      </c>
      <c r="V424" s="4" t="s">
        <v>1908</v>
      </c>
      <c r="W424" s="4" t="s">
        <v>1909</v>
      </c>
      <c r="X424" s="4" t="s">
        <v>54</v>
      </c>
      <c r="Y424" s="4" t="s">
        <v>54</v>
      </c>
      <c r="Z424" s="4" t="s">
        <v>54</v>
      </c>
      <c r="AA424" s="4" t="s">
        <v>54</v>
      </c>
      <c r="AF424" s="4"/>
      <c r="AJ424" s="4" t="s">
        <v>323</v>
      </c>
      <c r="AK424" s="4" t="s">
        <v>231</v>
      </c>
      <c r="AL424" s="4" t="s">
        <v>407</v>
      </c>
      <c r="AM424" s="4" t="s">
        <v>323</v>
      </c>
      <c r="AN424" s="4" t="s">
        <v>323</v>
      </c>
      <c r="AP424" s="4" t="s">
        <v>42</v>
      </c>
      <c r="AQ424" s="4" t="s">
        <v>324</v>
      </c>
      <c r="AR424" s="4" t="s">
        <v>1910</v>
      </c>
    </row>
    <row r="425" spans="1:52" ht="13.05" customHeight="1" x14ac:dyDescent="0.3">
      <c r="A425" s="4" t="s">
        <v>397</v>
      </c>
      <c r="B425" s="16" t="s">
        <v>106</v>
      </c>
      <c r="C425" s="4" t="s">
        <v>519</v>
      </c>
      <c r="D425" s="86" t="s">
        <v>113</v>
      </c>
      <c r="E425" s="4" t="s">
        <v>408</v>
      </c>
      <c r="F425" s="86" t="s">
        <v>32</v>
      </c>
      <c r="H425" s="98">
        <v>0</v>
      </c>
      <c r="I425" s="86" t="s">
        <v>152</v>
      </c>
      <c r="J425" s="42" t="str">
        <f t="shared" si="27"/>
        <v>DBC01003</v>
      </c>
      <c r="K425" s="4" t="s">
        <v>1911</v>
      </c>
      <c r="L425" s="11" t="s">
        <v>40</v>
      </c>
      <c r="M425" s="11">
        <v>1</v>
      </c>
      <c r="N425" s="4" t="s">
        <v>1912</v>
      </c>
      <c r="O425" s="16" t="str">
        <f t="shared" si="29"/>
        <v>C</v>
      </c>
      <c r="P425" s="4" t="s">
        <v>402</v>
      </c>
      <c r="Q425" s="9">
        <f>VLOOKUP($P425,[1]税率!$H:$K,3,0)</f>
        <v>0.13</v>
      </c>
      <c r="R425" s="4" t="str">
        <f>VLOOKUP($P425,[1]税率!$H:$K,4,0)</f>
        <v>货物、加工修理修配劳务（进）</v>
      </c>
      <c r="S425" s="16" t="s">
        <v>404</v>
      </c>
      <c r="T425" s="5">
        <f>VLOOKUP(S425,[1]税率!A:B,2,0)</f>
        <v>2.9999999999999997E-4</v>
      </c>
      <c r="U425" s="4" t="str">
        <f>VLOOKUP(S425,[2]税率!A:C,3,0)</f>
        <v>CG</v>
      </c>
      <c r="V425" s="4">
        <v>5101025000</v>
      </c>
      <c r="W425" s="4" t="s">
        <v>1783</v>
      </c>
      <c r="X425" s="4" t="s">
        <v>54</v>
      </c>
      <c r="Y425" s="4" t="s">
        <v>54</v>
      </c>
      <c r="Z425" s="4" t="s">
        <v>54</v>
      </c>
      <c r="AA425" s="4" t="s">
        <v>54</v>
      </c>
      <c r="AD425" s="4" t="s">
        <v>1913</v>
      </c>
      <c r="AF425" s="4"/>
      <c r="AJ425" s="4" t="s">
        <v>530</v>
      </c>
      <c r="AK425" s="4" t="s">
        <v>231</v>
      </c>
      <c r="AL425" s="4" t="s">
        <v>407</v>
      </c>
      <c r="AN425" s="4" t="s">
        <v>524</v>
      </c>
      <c r="AP425" s="9" t="s">
        <v>42</v>
      </c>
      <c r="AQ425" s="4" t="s">
        <v>531</v>
      </c>
      <c r="AR425" s="4" t="s">
        <v>1910</v>
      </c>
    </row>
    <row r="426" spans="1:52" ht="13.05" customHeight="1" x14ac:dyDescent="0.3">
      <c r="A426" s="4" t="s">
        <v>129</v>
      </c>
      <c r="B426" s="42" t="s">
        <v>128</v>
      </c>
      <c r="C426" s="4" t="s">
        <v>1522</v>
      </c>
      <c r="D426" s="86" t="s">
        <v>159</v>
      </c>
      <c r="E426" s="4" t="s">
        <v>1644</v>
      </c>
      <c r="F426" s="86" t="s">
        <v>32</v>
      </c>
      <c r="G426" s="16" t="s">
        <v>1644</v>
      </c>
      <c r="H426" s="98">
        <v>0</v>
      </c>
      <c r="I426" s="86" t="s">
        <v>32</v>
      </c>
      <c r="J426" s="42" t="str">
        <f t="shared" si="27"/>
        <v>DFM01001</v>
      </c>
      <c r="K426" s="4" t="s">
        <v>1914</v>
      </c>
      <c r="L426" s="11" t="s">
        <v>40</v>
      </c>
      <c r="M426" s="11">
        <v>1</v>
      </c>
      <c r="N426" s="4" t="s">
        <v>1915</v>
      </c>
      <c r="O426" s="16" t="str">
        <f t="shared" si="29"/>
        <v>M</v>
      </c>
      <c r="P426" s="4" t="s">
        <v>402</v>
      </c>
      <c r="Q426" s="9">
        <f>VLOOKUP($P426,[1]税率!$H:$K,3,0)</f>
        <v>0.13</v>
      </c>
      <c r="R426" s="4" t="str">
        <f>VLOOKUP($P426,[1]税率!$H:$K,4,0)</f>
        <v>货物、加工修理修配劳务（进）</v>
      </c>
      <c r="S426" s="4" t="s">
        <v>328</v>
      </c>
      <c r="T426" s="5">
        <f>VLOOKUP(S426,[1]税率!A:B,2,0)</f>
        <v>5.0000000000000001E-4</v>
      </c>
      <c r="U426" s="4" t="str">
        <f>VLOOKUP(S426,[2]税率!A:C,3,0)</f>
        <v>JG</v>
      </c>
      <c r="V426" s="4">
        <v>5101061000</v>
      </c>
      <c r="W426" s="4" t="s">
        <v>1656</v>
      </c>
      <c r="X426" s="4" t="s">
        <v>54</v>
      </c>
      <c r="Y426" s="4" t="s">
        <v>54</v>
      </c>
      <c r="Z426" s="4" t="s">
        <v>54</v>
      </c>
      <c r="AA426" s="4" t="s">
        <v>54</v>
      </c>
      <c r="AC426" s="9" t="s">
        <v>683</v>
      </c>
      <c r="AF426" s="86" t="s">
        <v>73</v>
      </c>
      <c r="AJ426" s="4" t="s">
        <v>323</v>
      </c>
      <c r="AK426" s="4" t="s">
        <v>323</v>
      </c>
      <c r="AL426" s="4" t="s">
        <v>407</v>
      </c>
      <c r="AM426" s="4" t="s">
        <v>323</v>
      </c>
      <c r="AN426" s="4" t="s">
        <v>323</v>
      </c>
      <c r="AP426" s="4" t="s">
        <v>42</v>
      </c>
      <c r="AQ426" s="4" t="s">
        <v>324</v>
      </c>
      <c r="AR426" s="4" t="s">
        <v>1916</v>
      </c>
    </row>
    <row r="427" spans="1:52" ht="13.05" customHeight="1" x14ac:dyDescent="0.3">
      <c r="A427" s="4" t="s">
        <v>129</v>
      </c>
      <c r="B427" s="42" t="s">
        <v>128</v>
      </c>
      <c r="C427" s="4" t="s">
        <v>1522</v>
      </c>
      <c r="D427" s="86" t="s">
        <v>159</v>
      </c>
      <c r="E427" s="4" t="s">
        <v>1644</v>
      </c>
      <c r="F427" s="86" t="s">
        <v>32</v>
      </c>
      <c r="G427" s="16" t="s">
        <v>1644</v>
      </c>
      <c r="H427" s="98">
        <v>0</v>
      </c>
      <c r="I427" s="86" t="s">
        <v>125</v>
      </c>
      <c r="J427" s="42" t="str">
        <f t="shared" si="27"/>
        <v>DFM01002</v>
      </c>
      <c r="K427" s="4" t="s">
        <v>1917</v>
      </c>
      <c r="L427" s="11" t="s">
        <v>40</v>
      </c>
      <c r="M427" s="11">
        <v>1</v>
      </c>
      <c r="N427" s="4" t="s">
        <v>1918</v>
      </c>
      <c r="O427" s="16" t="str">
        <f t="shared" si="29"/>
        <v>M</v>
      </c>
      <c r="P427" s="4" t="s">
        <v>402</v>
      </c>
      <c r="Q427" s="9">
        <f>VLOOKUP($P427,[1]税率!$H:$K,3,0)</f>
        <v>0.13</v>
      </c>
      <c r="R427" s="4" t="str">
        <f>VLOOKUP($P427,[1]税率!$H:$K,4,0)</f>
        <v>货物、加工修理修配劳务（进）</v>
      </c>
      <c r="S427" s="4" t="s">
        <v>328</v>
      </c>
      <c r="T427" s="5">
        <f>VLOOKUP(S427,[1]税率!A:B,2,0)</f>
        <v>5.0000000000000001E-4</v>
      </c>
      <c r="U427" s="4" t="str">
        <f>VLOOKUP(S427,[2]税率!A:C,3,0)</f>
        <v>JG</v>
      </c>
      <c r="V427" s="4">
        <v>5101061000</v>
      </c>
      <c r="W427" s="4" t="s">
        <v>1656</v>
      </c>
      <c r="X427" s="4" t="s">
        <v>54</v>
      </c>
      <c r="Y427" s="4" t="s">
        <v>54</v>
      </c>
      <c r="Z427" s="4" t="s">
        <v>54</v>
      </c>
      <c r="AA427" s="4" t="s">
        <v>54</v>
      </c>
      <c r="AC427" s="9" t="s">
        <v>683</v>
      </c>
      <c r="AF427" s="86" t="s">
        <v>73</v>
      </c>
      <c r="AJ427" s="4" t="s">
        <v>323</v>
      </c>
      <c r="AK427" s="4" t="s">
        <v>323</v>
      </c>
      <c r="AL427" s="4" t="s">
        <v>407</v>
      </c>
      <c r="AM427" s="4" t="s">
        <v>323</v>
      </c>
      <c r="AN427" s="4" t="s">
        <v>323</v>
      </c>
      <c r="AP427" s="4" t="s">
        <v>42</v>
      </c>
      <c r="AQ427" s="4" t="s">
        <v>324</v>
      </c>
      <c r="AR427" s="4" t="s">
        <v>1916</v>
      </c>
    </row>
    <row r="428" spans="1:52" ht="13.05" customHeight="1" x14ac:dyDescent="0.3">
      <c r="A428" s="4" t="s">
        <v>129</v>
      </c>
      <c r="B428" s="42" t="s">
        <v>128</v>
      </c>
      <c r="C428" s="4" t="s">
        <v>1522</v>
      </c>
      <c r="D428" s="86" t="s">
        <v>159</v>
      </c>
      <c r="E428" s="4" t="s">
        <v>1644</v>
      </c>
      <c r="F428" s="86" t="s">
        <v>32</v>
      </c>
      <c r="G428" s="16" t="s">
        <v>1644</v>
      </c>
      <c r="H428" s="98">
        <v>0</v>
      </c>
      <c r="I428" s="86" t="s">
        <v>152</v>
      </c>
      <c r="J428" s="42" t="str">
        <f t="shared" si="27"/>
        <v>DFM01003</v>
      </c>
      <c r="K428" s="4" t="s">
        <v>1919</v>
      </c>
      <c r="L428" s="11" t="s">
        <v>40</v>
      </c>
      <c r="M428" s="11">
        <v>1</v>
      </c>
      <c r="N428" s="4" t="s">
        <v>1920</v>
      </c>
      <c r="O428" s="16" t="str">
        <f t="shared" si="29"/>
        <v>M</v>
      </c>
      <c r="P428" s="4" t="s">
        <v>402</v>
      </c>
      <c r="Q428" s="9">
        <f>VLOOKUP($P428,[1]税率!$H:$K,3,0)</f>
        <v>0.13</v>
      </c>
      <c r="R428" s="4" t="str">
        <f>VLOOKUP($P428,[1]税率!$H:$K,4,0)</f>
        <v>货物、加工修理修配劳务（进）</v>
      </c>
      <c r="S428" s="4" t="s">
        <v>328</v>
      </c>
      <c r="T428" s="5">
        <f>VLOOKUP(S428,[1]税率!A:B,2,0)</f>
        <v>5.0000000000000001E-4</v>
      </c>
      <c r="U428" s="4" t="str">
        <f>VLOOKUP(S428,[2]税率!A:C,3,0)</f>
        <v>JG</v>
      </c>
      <c r="V428" s="4">
        <v>5101061000</v>
      </c>
      <c r="W428" s="4" t="s">
        <v>1656</v>
      </c>
      <c r="X428" s="4" t="s">
        <v>54</v>
      </c>
      <c r="Y428" s="4" t="s">
        <v>54</v>
      </c>
      <c r="Z428" s="4" t="s">
        <v>54</v>
      </c>
      <c r="AA428" s="4" t="s">
        <v>54</v>
      </c>
      <c r="AC428" s="9" t="s">
        <v>683</v>
      </c>
      <c r="AF428" s="86" t="s">
        <v>73</v>
      </c>
      <c r="AJ428" s="4" t="s">
        <v>323</v>
      </c>
      <c r="AK428" s="4" t="s">
        <v>323</v>
      </c>
      <c r="AL428" s="4" t="s">
        <v>407</v>
      </c>
      <c r="AM428" s="4" t="s">
        <v>323</v>
      </c>
      <c r="AN428" s="4" t="s">
        <v>323</v>
      </c>
      <c r="AP428" s="4" t="s">
        <v>42</v>
      </c>
      <c r="AQ428" s="4" t="s">
        <v>324</v>
      </c>
      <c r="AR428" s="4" t="s">
        <v>1916</v>
      </c>
    </row>
    <row r="429" spans="1:52" ht="13.05" customHeight="1" x14ac:dyDescent="0.3">
      <c r="A429" s="4" t="s">
        <v>13</v>
      </c>
      <c r="B429" s="16" t="s">
        <v>15</v>
      </c>
      <c r="C429" s="4" t="s">
        <v>1522</v>
      </c>
      <c r="D429" s="86" t="s">
        <v>159</v>
      </c>
      <c r="E429" s="4" t="s">
        <v>104</v>
      </c>
      <c r="F429" s="86" t="str">
        <f>VLOOKUP(E429,[1]产品服务编号编码规则!$K:$O,4,0)</f>
        <v>01</v>
      </c>
      <c r="G429" s="16" t="s">
        <v>105</v>
      </c>
      <c r="H429" s="98">
        <v>1</v>
      </c>
      <c r="I429" s="86" t="s">
        <v>152</v>
      </c>
      <c r="J429" s="42" t="str">
        <f t="shared" si="27"/>
        <v>DDM01103</v>
      </c>
      <c r="K429" s="46" t="s">
        <v>1921</v>
      </c>
      <c r="L429" s="11" t="s">
        <v>40</v>
      </c>
      <c r="M429" s="11">
        <v>1</v>
      </c>
      <c r="N429" s="9" t="s">
        <v>1922</v>
      </c>
      <c r="O429" s="16" t="str">
        <f t="shared" si="29"/>
        <v>M</v>
      </c>
      <c r="P429" s="4" t="s">
        <v>601</v>
      </c>
      <c r="Q429" s="9">
        <f>VLOOKUP($P429,[1]税率!$H:$K,3,0)</f>
        <v>0.09</v>
      </c>
      <c r="R429" s="4" t="str">
        <f>VLOOKUP($P429,[1]税率!$H:$K,4,0)</f>
        <v>运输服务（进）</v>
      </c>
      <c r="S429" s="4" t="s">
        <v>603</v>
      </c>
      <c r="T429" s="5">
        <f>VLOOKUP(S429,[1]税率!A:B,2,0)</f>
        <v>5.0000000000000001E-4</v>
      </c>
      <c r="U429" s="4" t="str">
        <f>VLOOKUP(S429,[2]税率!A:C,3,0)</f>
        <v>YS</v>
      </c>
      <c r="V429" s="4" t="s">
        <v>642</v>
      </c>
      <c r="W429" s="4" t="s">
        <v>643</v>
      </c>
      <c r="X429" s="4" t="s">
        <v>54</v>
      </c>
      <c r="Y429" s="4" t="s">
        <v>54</v>
      </c>
      <c r="Z429" s="4" t="s">
        <v>54</v>
      </c>
      <c r="AA429" s="4" t="s">
        <v>54</v>
      </c>
      <c r="AC429" s="9" t="s">
        <v>683</v>
      </c>
      <c r="AF429" s="86" t="s">
        <v>73</v>
      </c>
      <c r="AJ429" s="4" t="s">
        <v>323</v>
      </c>
      <c r="AK429" s="4" t="s">
        <v>323</v>
      </c>
      <c r="AL429" s="4" t="s">
        <v>407</v>
      </c>
      <c r="AM429" s="4" t="s">
        <v>323</v>
      </c>
      <c r="AN429" s="4" t="s">
        <v>323</v>
      </c>
      <c r="AP429" s="4" t="s">
        <v>42</v>
      </c>
      <c r="AQ429" s="4" t="s">
        <v>324</v>
      </c>
      <c r="AR429" s="4" t="s">
        <v>1916</v>
      </c>
    </row>
    <row r="430" spans="1:52" s="147" customFormat="1" ht="13.05" customHeight="1" x14ac:dyDescent="0.3">
      <c r="A430" s="137" t="s">
        <v>13</v>
      </c>
      <c r="B430" s="138" t="s">
        <v>15</v>
      </c>
      <c r="C430" s="139" t="s">
        <v>419</v>
      </c>
      <c r="D430" s="140" t="s">
        <v>101</v>
      </c>
      <c r="E430" s="137" t="s">
        <v>126</v>
      </c>
      <c r="F430" s="140" t="str">
        <f>VLOOKUP(E430,[1]产品服务编号编码规则!$K:$O,4,0)</f>
        <v>02</v>
      </c>
      <c r="G430" s="139" t="s">
        <v>146</v>
      </c>
      <c r="H430" s="141">
        <f>VLOOKUP(G430,[1]产品服务编号编码规则!M:O,3,0)</f>
        <v>5</v>
      </c>
      <c r="I430" s="140" t="s">
        <v>1899</v>
      </c>
      <c r="J430" s="138" t="str">
        <f t="shared" si="27"/>
        <v>DDA02524</v>
      </c>
      <c r="K430" s="142" t="s">
        <v>1923</v>
      </c>
      <c r="L430" s="143" t="s">
        <v>40</v>
      </c>
      <c r="M430" s="144">
        <v>1</v>
      </c>
      <c r="N430" s="145" t="s">
        <v>701</v>
      </c>
      <c r="O430" s="16" t="str">
        <f t="shared" si="29"/>
        <v>A</v>
      </c>
      <c r="P430" s="139" t="s">
        <v>633</v>
      </c>
      <c r="Q430" s="145">
        <f>VLOOKUP($P430,[1]税率!$H:$K,3,0)</f>
        <v>0.06</v>
      </c>
      <c r="R430" s="139" t="str">
        <f>VLOOKUP($P430,[1]税率!$H:$K,4,0)</f>
        <v>其他</v>
      </c>
      <c r="S430" s="139" t="s">
        <v>370</v>
      </c>
      <c r="T430" s="146">
        <f>VLOOKUP(S430,[1]税率!A:B,2,0)</f>
        <v>0</v>
      </c>
      <c r="U430" s="139" t="str">
        <f>VLOOKUP(S430,[1]税率!A:C,3,0)</f>
        <v>FW</v>
      </c>
      <c r="V430" s="137">
        <v>6401050000</v>
      </c>
      <c r="W430" s="139" t="s">
        <v>702</v>
      </c>
      <c r="X430" s="139" t="s">
        <v>54</v>
      </c>
      <c r="Y430" s="139" t="s">
        <v>54</v>
      </c>
      <c r="Z430" s="139" t="s">
        <v>58</v>
      </c>
      <c r="AA430" s="139" t="s">
        <v>54</v>
      </c>
      <c r="AB430" s="145"/>
      <c r="AC430" s="145" t="s">
        <v>683</v>
      </c>
      <c r="AD430" s="139"/>
      <c r="AE430" s="139"/>
      <c r="AF430" s="140" t="s">
        <v>73</v>
      </c>
      <c r="AG430" s="139"/>
      <c r="AH430" s="139"/>
      <c r="AI430" s="146"/>
      <c r="AJ430" s="139" t="s">
        <v>323</v>
      </c>
      <c r="AK430" s="139" t="s">
        <v>231</v>
      </c>
      <c r="AL430" s="139" t="s">
        <v>407</v>
      </c>
      <c r="AM430" s="139"/>
      <c r="AN430" s="139" t="s">
        <v>656</v>
      </c>
      <c r="AO430" s="139"/>
      <c r="AP430" s="145" t="s">
        <v>42</v>
      </c>
      <c r="AQ430" s="139" t="s">
        <v>324</v>
      </c>
      <c r="AR430" s="139" t="s">
        <v>1924</v>
      </c>
      <c r="AS430" s="139" t="s">
        <v>728</v>
      </c>
      <c r="AT430" s="139"/>
      <c r="AU430" s="147" t="e">
        <f>VLOOKUP(J430,[1]zmm081!$A$1:$D$1801,3,FALSE)</f>
        <v>#N/A</v>
      </c>
      <c r="AV430" s="147" t="e">
        <f>VLOOKUP(J430,[1]zmm081!$A$1:$D$1801,4,FALSE)</f>
        <v>#N/A</v>
      </c>
      <c r="AZ430" s="148" t="e">
        <f>V430-AU430</f>
        <v>#N/A</v>
      </c>
    </row>
    <row r="431" spans="1:52" s="147" customFormat="1" ht="13.05" customHeight="1" x14ac:dyDescent="0.3">
      <c r="A431" s="137" t="s">
        <v>13</v>
      </c>
      <c r="B431" s="138" t="s">
        <v>15</v>
      </c>
      <c r="C431" s="139" t="s">
        <v>419</v>
      </c>
      <c r="D431" s="140" t="s">
        <v>101</v>
      </c>
      <c r="E431" s="137" t="s">
        <v>126</v>
      </c>
      <c r="F431" s="140" t="str">
        <f>VLOOKUP(E431,[1]产品服务编号编码规则!$K:$O,4,0)</f>
        <v>02</v>
      </c>
      <c r="G431" s="139" t="s">
        <v>146</v>
      </c>
      <c r="H431" s="141">
        <f>VLOOKUP(G431,[1]产品服务编号编码规则!M:O,3,0)</f>
        <v>5</v>
      </c>
      <c r="I431" s="140" t="s">
        <v>1925</v>
      </c>
      <c r="J431" s="138" t="str">
        <f t="shared" si="27"/>
        <v>DDA02525</v>
      </c>
      <c r="K431" s="142" t="s">
        <v>1926</v>
      </c>
      <c r="L431" s="143" t="s">
        <v>40</v>
      </c>
      <c r="M431" s="144">
        <v>1</v>
      </c>
      <c r="N431" s="145" t="s">
        <v>701</v>
      </c>
      <c r="O431" s="16" t="str">
        <f t="shared" si="29"/>
        <v>A</v>
      </c>
      <c r="P431" s="139" t="s">
        <v>633</v>
      </c>
      <c r="Q431" s="145">
        <f>VLOOKUP($P431,[1]税率!$H:$K,3,0)</f>
        <v>0.06</v>
      </c>
      <c r="R431" s="139" t="str">
        <f>VLOOKUP($P431,[1]税率!$H:$K,4,0)</f>
        <v>其他</v>
      </c>
      <c r="S431" s="139" t="s">
        <v>370</v>
      </c>
      <c r="T431" s="146">
        <f>VLOOKUP(S431,[1]税率!A:B,2,0)</f>
        <v>0</v>
      </c>
      <c r="U431" s="139" t="str">
        <f>VLOOKUP(S431,[1]税率!A:C,3,0)</f>
        <v>FW</v>
      </c>
      <c r="V431" s="137">
        <v>6401050000</v>
      </c>
      <c r="W431" s="139" t="s">
        <v>702</v>
      </c>
      <c r="X431" s="139" t="s">
        <v>54</v>
      </c>
      <c r="Y431" s="139" t="s">
        <v>54</v>
      </c>
      <c r="Z431" s="139" t="s">
        <v>58</v>
      </c>
      <c r="AA431" s="139" t="s">
        <v>54</v>
      </c>
      <c r="AB431" s="145"/>
      <c r="AC431" s="145" t="s">
        <v>683</v>
      </c>
      <c r="AD431" s="139"/>
      <c r="AE431" s="139"/>
      <c r="AF431" s="140" t="s">
        <v>73</v>
      </c>
      <c r="AG431" s="139"/>
      <c r="AH431" s="139"/>
      <c r="AI431" s="146"/>
      <c r="AJ431" s="139" t="s">
        <v>323</v>
      </c>
      <c r="AK431" s="139" t="s">
        <v>231</v>
      </c>
      <c r="AL431" s="139" t="s">
        <v>407</v>
      </c>
      <c r="AM431" s="139"/>
      <c r="AN431" s="139" t="s">
        <v>656</v>
      </c>
      <c r="AO431" s="139"/>
      <c r="AP431" s="145" t="s">
        <v>42</v>
      </c>
      <c r="AQ431" s="139" t="s">
        <v>324</v>
      </c>
      <c r="AR431" s="139" t="s">
        <v>1924</v>
      </c>
      <c r="AS431" s="139" t="s">
        <v>728</v>
      </c>
      <c r="AT431" s="139"/>
      <c r="AU431" s="147" t="e">
        <f>VLOOKUP(J431,[1]zmm081!$A$1:$D$1801,3,FALSE)</f>
        <v>#N/A</v>
      </c>
      <c r="AV431" s="147" t="e">
        <f>VLOOKUP(J431,[1]zmm081!$A$1:$D$1801,4,FALSE)</f>
        <v>#N/A</v>
      </c>
      <c r="AZ431" s="148" t="e">
        <f>V431-AU431</f>
        <v>#N/A</v>
      </c>
    </row>
    <row r="432" spans="1:52" s="147" customFormat="1" ht="13.05" customHeight="1" x14ac:dyDescent="0.3">
      <c r="A432" s="137" t="s">
        <v>13</v>
      </c>
      <c r="B432" s="138" t="s">
        <v>15</v>
      </c>
      <c r="C432" s="139" t="s">
        <v>419</v>
      </c>
      <c r="D432" s="140" t="s">
        <v>101</v>
      </c>
      <c r="E432" s="137" t="s">
        <v>126</v>
      </c>
      <c r="F432" s="140" t="str">
        <f>VLOOKUP(E432,[1]产品服务编号编码规则!$K:$O,4,0)</f>
        <v>02</v>
      </c>
      <c r="G432" s="139" t="s">
        <v>146</v>
      </c>
      <c r="H432" s="141">
        <f>VLOOKUP(G432,[1]产品服务编号编码规则!M:O,3,0)</f>
        <v>5</v>
      </c>
      <c r="I432" s="140" t="s">
        <v>1927</v>
      </c>
      <c r="J432" s="138" t="str">
        <f t="shared" si="27"/>
        <v>DDA02526</v>
      </c>
      <c r="K432" s="142" t="s">
        <v>1928</v>
      </c>
      <c r="L432" s="143" t="s">
        <v>40</v>
      </c>
      <c r="M432" s="144">
        <v>1</v>
      </c>
      <c r="N432" s="145" t="s">
        <v>701</v>
      </c>
      <c r="O432" s="16" t="str">
        <f t="shared" si="29"/>
        <v>A</v>
      </c>
      <c r="P432" s="139" t="s">
        <v>633</v>
      </c>
      <c r="Q432" s="145">
        <f>VLOOKUP($P432,[1]税率!$H:$K,3,0)</f>
        <v>0.06</v>
      </c>
      <c r="R432" s="139" t="str">
        <f>VLOOKUP($P432,[1]税率!$H:$K,4,0)</f>
        <v>其他</v>
      </c>
      <c r="S432" s="139" t="s">
        <v>370</v>
      </c>
      <c r="T432" s="146">
        <f>VLOOKUP(S432,[1]税率!A:B,2,0)</f>
        <v>0</v>
      </c>
      <c r="U432" s="139" t="str">
        <f>VLOOKUP(S432,[1]税率!A:C,3,0)</f>
        <v>FW</v>
      </c>
      <c r="V432" s="137">
        <v>6401050000</v>
      </c>
      <c r="W432" s="139" t="s">
        <v>702</v>
      </c>
      <c r="X432" s="139" t="s">
        <v>54</v>
      </c>
      <c r="Y432" s="139" t="s">
        <v>54</v>
      </c>
      <c r="Z432" s="139" t="s">
        <v>58</v>
      </c>
      <c r="AA432" s="139" t="s">
        <v>54</v>
      </c>
      <c r="AB432" s="139"/>
      <c r="AC432" s="139" t="s">
        <v>683</v>
      </c>
      <c r="AD432" s="139"/>
      <c r="AE432" s="139"/>
      <c r="AF432" s="140" t="s">
        <v>73</v>
      </c>
      <c r="AG432" s="139"/>
      <c r="AH432" s="139"/>
      <c r="AI432" s="137"/>
      <c r="AJ432" s="139" t="s">
        <v>323</v>
      </c>
      <c r="AK432" s="139" t="s">
        <v>231</v>
      </c>
      <c r="AL432" s="139" t="s">
        <v>407</v>
      </c>
      <c r="AM432" s="139"/>
      <c r="AN432" s="139" t="s">
        <v>656</v>
      </c>
      <c r="AO432" s="139"/>
      <c r="AP432" s="139" t="s">
        <v>42</v>
      </c>
      <c r="AQ432" s="139" t="s">
        <v>324</v>
      </c>
      <c r="AR432" s="139" t="s">
        <v>1924</v>
      </c>
      <c r="AS432" s="139" t="s">
        <v>728</v>
      </c>
      <c r="AT432" s="139"/>
      <c r="AU432" s="147" t="e">
        <f>VLOOKUP(J432,[1]zmm081!$A$1:$D$1801,3,FALSE)</f>
        <v>#N/A</v>
      </c>
      <c r="AV432" s="147" t="e">
        <f>VLOOKUP(J432,[1]zmm081!$A$1:$D$1801,4,FALSE)</f>
        <v>#N/A</v>
      </c>
      <c r="AZ432" s="148" t="e">
        <f>V432-AU432</f>
        <v>#N/A</v>
      </c>
    </row>
    <row r="433" spans="1:52" s="147" customFormat="1" ht="13.05" customHeight="1" x14ac:dyDescent="0.3">
      <c r="A433" s="139" t="s">
        <v>13</v>
      </c>
      <c r="B433" s="137" t="s">
        <v>15</v>
      </c>
      <c r="C433" s="139" t="s">
        <v>419</v>
      </c>
      <c r="D433" s="140" t="s">
        <v>101</v>
      </c>
      <c r="E433" s="139" t="s">
        <v>126</v>
      </c>
      <c r="F433" s="140" t="str">
        <f>VLOOKUP(E433,[1]产品服务编号编码规则!$K:$O,4,0)</f>
        <v>02</v>
      </c>
      <c r="G433" s="137" t="s">
        <v>146</v>
      </c>
      <c r="H433" s="141">
        <f>VLOOKUP(G433,[1]产品服务编号编码规则!M:O,3,0)</f>
        <v>5</v>
      </c>
      <c r="I433" s="140" t="s">
        <v>1929</v>
      </c>
      <c r="J433" s="138" t="str">
        <f t="shared" si="27"/>
        <v>DDA02527</v>
      </c>
      <c r="K433" s="139" t="s">
        <v>1930</v>
      </c>
      <c r="L433" s="144" t="s">
        <v>40</v>
      </c>
      <c r="M433" s="144">
        <v>1</v>
      </c>
      <c r="N433" s="139" t="s">
        <v>680</v>
      </c>
      <c r="O433" s="16" t="str">
        <f t="shared" si="29"/>
        <v>A</v>
      </c>
      <c r="P433" s="139" t="s">
        <v>633</v>
      </c>
      <c r="Q433" s="145">
        <v>0.06</v>
      </c>
      <c r="R433" s="139" t="s">
        <v>634</v>
      </c>
      <c r="S433" s="137" t="s">
        <v>370</v>
      </c>
      <c r="T433" s="146">
        <v>0</v>
      </c>
      <c r="U433" s="139" t="s">
        <v>371</v>
      </c>
      <c r="V433" s="139" t="s">
        <v>681</v>
      </c>
      <c r="W433" s="139" t="s">
        <v>682</v>
      </c>
      <c r="X433" s="139" t="s">
        <v>54</v>
      </c>
      <c r="Y433" s="139" t="s">
        <v>54</v>
      </c>
      <c r="Z433" s="139" t="s">
        <v>58</v>
      </c>
      <c r="AA433" s="139" t="s">
        <v>54</v>
      </c>
      <c r="AB433" s="139"/>
      <c r="AC433" s="139" t="s">
        <v>683</v>
      </c>
      <c r="AD433" s="139"/>
      <c r="AE433" s="139"/>
      <c r="AF433" s="144" t="s">
        <v>73</v>
      </c>
      <c r="AG433" s="139"/>
      <c r="AH433" s="139"/>
      <c r="AI433" s="137"/>
      <c r="AJ433" s="139" t="s">
        <v>684</v>
      </c>
      <c r="AK433" s="139" t="s">
        <v>231</v>
      </c>
      <c r="AL433" s="139" t="s">
        <v>407</v>
      </c>
      <c r="AM433" s="139"/>
      <c r="AN433" s="139" t="s">
        <v>430</v>
      </c>
      <c r="AO433" s="139"/>
      <c r="AP433" s="139" t="s">
        <v>42</v>
      </c>
      <c r="AQ433" s="139" t="s">
        <v>324</v>
      </c>
      <c r="AR433" s="139" t="s">
        <v>1924</v>
      </c>
      <c r="AS433" s="139" t="s">
        <v>728</v>
      </c>
      <c r="AT433" s="139"/>
      <c r="AU433" s="147">
        <v>5101050000</v>
      </c>
      <c r="AV433" s="147" t="s">
        <v>682</v>
      </c>
      <c r="AZ433" s="147">
        <v>0</v>
      </c>
    </row>
    <row r="434" spans="1:52" s="147" customFormat="1" ht="13.05" customHeight="1" x14ac:dyDescent="0.3">
      <c r="A434" s="139" t="s">
        <v>13</v>
      </c>
      <c r="B434" s="137" t="s">
        <v>15</v>
      </c>
      <c r="C434" s="139" t="s">
        <v>419</v>
      </c>
      <c r="D434" s="140" t="s">
        <v>101</v>
      </c>
      <c r="E434" s="139" t="s">
        <v>126</v>
      </c>
      <c r="F434" s="140" t="str">
        <f>VLOOKUP(E434,[1]产品服务编号编码规则!$K:$O,4,0)</f>
        <v>02</v>
      </c>
      <c r="G434" s="137" t="s">
        <v>146</v>
      </c>
      <c r="H434" s="141">
        <f>VLOOKUP(G434,[1]产品服务编号编码规则!M:O,3,0)</f>
        <v>5</v>
      </c>
      <c r="I434" s="140" t="s">
        <v>1931</v>
      </c>
      <c r="J434" s="138" t="str">
        <f t="shared" si="27"/>
        <v>DDA02528</v>
      </c>
      <c r="K434" s="139" t="s">
        <v>1932</v>
      </c>
      <c r="L434" s="144" t="s">
        <v>40</v>
      </c>
      <c r="M434" s="144">
        <v>1</v>
      </c>
      <c r="N434" s="139" t="s">
        <v>680</v>
      </c>
      <c r="O434" s="16" t="str">
        <f t="shared" si="29"/>
        <v>A</v>
      </c>
      <c r="P434" s="139" t="s">
        <v>633</v>
      </c>
      <c r="Q434" s="145">
        <v>0.06</v>
      </c>
      <c r="R434" s="139" t="s">
        <v>634</v>
      </c>
      <c r="S434" s="137" t="s">
        <v>370</v>
      </c>
      <c r="T434" s="146">
        <v>0</v>
      </c>
      <c r="U434" s="139" t="s">
        <v>371</v>
      </c>
      <c r="V434" s="139" t="s">
        <v>681</v>
      </c>
      <c r="W434" s="139" t="s">
        <v>682</v>
      </c>
      <c r="X434" s="139" t="s">
        <v>54</v>
      </c>
      <c r="Y434" s="139" t="s">
        <v>54</v>
      </c>
      <c r="Z434" s="139" t="s">
        <v>58</v>
      </c>
      <c r="AA434" s="139" t="s">
        <v>54</v>
      </c>
      <c r="AB434" s="139"/>
      <c r="AC434" s="139" t="s">
        <v>683</v>
      </c>
      <c r="AD434" s="139"/>
      <c r="AE434" s="139"/>
      <c r="AF434" s="144" t="s">
        <v>73</v>
      </c>
      <c r="AG434" s="139"/>
      <c r="AH434" s="139"/>
      <c r="AI434" s="137"/>
      <c r="AJ434" s="139" t="s">
        <v>684</v>
      </c>
      <c r="AK434" s="139" t="s">
        <v>231</v>
      </c>
      <c r="AL434" s="139" t="s">
        <v>407</v>
      </c>
      <c r="AM434" s="139"/>
      <c r="AN434" s="139" t="s">
        <v>430</v>
      </c>
      <c r="AO434" s="139"/>
      <c r="AP434" s="139" t="s">
        <v>42</v>
      </c>
      <c r="AQ434" s="139" t="s">
        <v>324</v>
      </c>
      <c r="AR434" s="139" t="s">
        <v>1924</v>
      </c>
      <c r="AS434" s="139" t="s">
        <v>728</v>
      </c>
      <c r="AT434" s="139"/>
      <c r="AU434" s="147">
        <v>5101050000</v>
      </c>
      <c r="AV434" s="147" t="s">
        <v>682</v>
      </c>
      <c r="AZ434" s="147">
        <v>0</v>
      </c>
    </row>
    <row r="435" spans="1:52" s="147" customFormat="1" ht="13.05" customHeight="1" x14ac:dyDescent="0.3">
      <c r="A435" s="139" t="s">
        <v>13</v>
      </c>
      <c r="B435" s="137" t="s">
        <v>15</v>
      </c>
      <c r="C435" s="139" t="s">
        <v>419</v>
      </c>
      <c r="D435" s="140" t="s">
        <v>101</v>
      </c>
      <c r="E435" s="139" t="s">
        <v>126</v>
      </c>
      <c r="F435" s="140" t="str">
        <f>VLOOKUP(E435,[1]产品服务编号编码规则!$K:$O,4,0)</f>
        <v>02</v>
      </c>
      <c r="G435" s="137" t="s">
        <v>146</v>
      </c>
      <c r="H435" s="141">
        <f>VLOOKUP(G435,[1]产品服务编号编码规则!M:O,3,0)</f>
        <v>5</v>
      </c>
      <c r="I435" s="140" t="s">
        <v>1933</v>
      </c>
      <c r="J435" s="138" t="str">
        <f t="shared" si="27"/>
        <v>DDA02529</v>
      </c>
      <c r="K435" s="139" t="s">
        <v>1934</v>
      </c>
      <c r="L435" s="144" t="s">
        <v>40</v>
      </c>
      <c r="M435" s="144">
        <v>1</v>
      </c>
      <c r="N435" s="139" t="s">
        <v>680</v>
      </c>
      <c r="O435" s="16" t="str">
        <f t="shared" si="29"/>
        <v>A</v>
      </c>
      <c r="P435" s="139" t="s">
        <v>633</v>
      </c>
      <c r="Q435" s="145">
        <v>0.06</v>
      </c>
      <c r="R435" s="139" t="s">
        <v>634</v>
      </c>
      <c r="S435" s="137" t="s">
        <v>370</v>
      </c>
      <c r="T435" s="146">
        <v>0</v>
      </c>
      <c r="U435" s="139" t="s">
        <v>371</v>
      </c>
      <c r="V435" s="139" t="s">
        <v>681</v>
      </c>
      <c r="W435" s="139" t="s">
        <v>682</v>
      </c>
      <c r="X435" s="139" t="s">
        <v>54</v>
      </c>
      <c r="Y435" s="139" t="s">
        <v>54</v>
      </c>
      <c r="Z435" s="139" t="s">
        <v>58</v>
      </c>
      <c r="AA435" s="139" t="s">
        <v>54</v>
      </c>
      <c r="AB435" s="139"/>
      <c r="AC435" s="139" t="s">
        <v>683</v>
      </c>
      <c r="AD435" s="139"/>
      <c r="AE435" s="139"/>
      <c r="AF435" s="144" t="s">
        <v>73</v>
      </c>
      <c r="AG435" s="139"/>
      <c r="AH435" s="139"/>
      <c r="AI435" s="137"/>
      <c r="AJ435" s="139" t="s">
        <v>684</v>
      </c>
      <c r="AK435" s="139" t="s">
        <v>231</v>
      </c>
      <c r="AL435" s="139" t="s">
        <v>407</v>
      </c>
      <c r="AM435" s="139"/>
      <c r="AN435" s="139" t="s">
        <v>430</v>
      </c>
      <c r="AO435" s="139"/>
      <c r="AP435" s="139" t="s">
        <v>42</v>
      </c>
      <c r="AQ435" s="139" t="s">
        <v>324</v>
      </c>
      <c r="AR435" s="139" t="s">
        <v>1924</v>
      </c>
      <c r="AS435" s="139" t="s">
        <v>728</v>
      </c>
      <c r="AT435" s="139"/>
      <c r="AU435" s="147">
        <v>5101050000</v>
      </c>
      <c r="AV435" s="147" t="s">
        <v>682</v>
      </c>
      <c r="AZ435" s="147">
        <v>0</v>
      </c>
    </row>
    <row r="436" spans="1:52" ht="12.9" customHeight="1" x14ac:dyDescent="0.3">
      <c r="A436" s="4" t="s">
        <v>397</v>
      </c>
      <c r="B436" s="16" t="s">
        <v>106</v>
      </c>
      <c r="C436" s="4" t="s">
        <v>1289</v>
      </c>
      <c r="D436" s="86" t="s">
        <v>144</v>
      </c>
      <c r="E436" s="4" t="s">
        <v>408</v>
      </c>
      <c r="F436" s="86" t="s">
        <v>32</v>
      </c>
      <c r="H436" s="98">
        <v>0</v>
      </c>
      <c r="I436" s="149" t="s">
        <v>3178</v>
      </c>
      <c r="J436" s="138" t="str">
        <f t="shared" si="27"/>
        <v>DBI01001</v>
      </c>
      <c r="K436" s="150" t="s">
        <v>3179</v>
      </c>
      <c r="L436" s="11" t="s">
        <v>40</v>
      </c>
      <c r="M436" s="11">
        <v>1</v>
      </c>
      <c r="N436" s="151" t="s">
        <v>3180</v>
      </c>
      <c r="O436" s="16" t="str">
        <f t="shared" si="29"/>
        <v>I</v>
      </c>
      <c r="P436" s="4" t="s">
        <v>402</v>
      </c>
      <c r="Q436" s="9">
        <f>VLOOKUP($P436,[1]税率!$H:$K,3,0)</f>
        <v>0.13</v>
      </c>
      <c r="R436" s="4" t="str">
        <f>VLOOKUP($P436,[1]税率!$H:$K,4,0)</f>
        <v>货物、加工修理修配劳务（进）</v>
      </c>
      <c r="S436" s="16" t="s">
        <v>404</v>
      </c>
      <c r="T436" s="5">
        <f>VLOOKUP(S436,[1]税率!A:B,2,0)</f>
        <v>2.9999999999999997E-4</v>
      </c>
      <c r="U436" s="4" t="str">
        <f>VLOOKUP(S436,[1]税率!A:C,3,0)</f>
        <v>CG</v>
      </c>
      <c r="V436" s="16" t="s">
        <v>474</v>
      </c>
      <c r="W436" s="4" t="s">
        <v>475</v>
      </c>
      <c r="X436" s="4" t="s">
        <v>54</v>
      </c>
      <c r="Y436" s="4" t="s">
        <v>54</v>
      </c>
      <c r="Z436" s="4" t="s">
        <v>54</v>
      </c>
      <c r="AA436" s="4" t="s">
        <v>54</v>
      </c>
      <c r="AJ436" s="4" t="s">
        <v>323</v>
      </c>
      <c r="AK436" s="4" t="s">
        <v>323</v>
      </c>
      <c r="AL436" s="4" t="s">
        <v>407</v>
      </c>
      <c r="AM436" s="4" t="s">
        <v>323</v>
      </c>
      <c r="AN436" s="4" t="s">
        <v>323</v>
      </c>
      <c r="AP436" s="9" t="s">
        <v>42</v>
      </c>
      <c r="AQ436" s="4" t="s">
        <v>324</v>
      </c>
      <c r="AR436" s="150" t="s">
        <v>3181</v>
      </c>
    </row>
  </sheetData>
  <sheetProtection insertHyperlinks="0" autoFilter="0"/>
  <autoFilter ref="A1:AZ436" xr:uid="{00000000-0009-0000-0000-000004000000}"/>
  <phoneticPr fontId="1" type="noConversion"/>
  <conditionalFormatting sqref="J1:J15 J17:J26 J28:J29 J31:J53 J55:J57 J59:J65 J67:J72 J74 J77 J79:J81 J83:J85 J88 J104:J106 J109 J112:J113 J115:J116 J118:J126 J128:J134 J136:J145 J147:J148 J150:J151 J158:J177 J180:J183 J185 J187:J193 J195:J197 J199:J210 J212 J214:J234 J236:J243 J245:J247 J249:J257 J259:J261 J263 J265:J271 J273 J275:J278 J321:J323 J325:J326 J328:J350 J353:J392 J396:J407 J410 J413:J429">
    <cfRule type="duplicateValues" dxfId="632" priority="863"/>
  </conditionalFormatting>
  <conditionalFormatting sqref="J1:J15 J17:J26 J28:J29 J31:J53 J55:J57 J59:J65 J67:J72 J74 J77 J79:J81 J83:J85 J104:J106 J109 J112:J113 J115:J116 J118:J126 J128:J134 J136:J145 J147:J148 J150:J151 J158:J177 J180:J183 J185 J187:J193 J195:J197 J199:J210 J212 J214:J234 J236:J243 J245:J247 J249:J257 J259:J261 J263 J265:J271 J273 J275:J278 J321:J323 J325:J326 J328:J350 J353:J392 J396:J407 J410 J413:J429">
    <cfRule type="duplicateValues" dxfId="631" priority="873"/>
  </conditionalFormatting>
  <conditionalFormatting sqref="J1:J15 J17:J26 J28:J29 J31:J53 J55:J57 J59:J65 J67:J72 J74 J77 J79:J81 J83:J89 J97:J106 J109 J112:J113 J115:J116 J118:J126 J128:J134 J136:J145 J147:J148 J150:J151 J158:J177 J180:J183 J185 J187:J193 J195:J197 J199:J210 J212 J214:J234 J236:J243 J245:J247 J249:J257 J259:J261 J263 J265:J271 J273 J275:J278 J321:J323 J325:J326 J328:J350 J353:J392 J396:J407 J410 J413:J429">
    <cfRule type="duplicateValues" dxfId="630" priority="862"/>
  </conditionalFormatting>
  <conditionalFormatting sqref="J1:J15 J17:J26 J28:J29 J31:J53 J55:J57 J59:J65 J67:J72 J74 J77 J79:J81 J83:J107 J109 J112:J113 J115:J126 J128:J145 J147:J148 J150:J151 J158:J177 J180:J183 J185:J193 J195:J197 J199:J210 J212 J214:J234 J236:J243 J245:J247 J249:J257 J259:J261 J263:J273 J275:J278 J321:J323 J325:J326 J328:J350 J353:J392 J396:J407 J410 J413:J429">
    <cfRule type="duplicateValues" dxfId="629" priority="872"/>
  </conditionalFormatting>
  <conditionalFormatting sqref="J1:J26 J28:J29 J31:J53 J55:J57 J59:J65 J67:J72 J74 J77 J79:J81 J83:J107 J109 J112:J113 J115:J126 J128:J145 J147:J148 J150:J151 J158:J177 J180:J183 J185:J193 J195:J197 J199:J210 J212 J214:J234 J236:J243 J245:J247 J249:J257 J259:J261 J263:J278 J321:J323 J325:J326 J328:J350 J353:J392 J396:J407 J410 J413:J429">
    <cfRule type="duplicateValues" dxfId="628" priority="870"/>
  </conditionalFormatting>
  <conditionalFormatting sqref="J1:J72 J74 J77:J81 J83:J107 J109 J112:J113 J115:J126 J128:J145 J147:J151 J153 J155 J157:J177 J180:J183 J185:J193 J195:J197 J199:J212 J214:J234 J236:J243 J245:J247 J249:J257 J259:J278 J321:J323 J325:J326 J328:J350 J353:J392 J396:J407 J410 J413:J429">
    <cfRule type="duplicateValues" dxfId="627" priority="869"/>
  </conditionalFormatting>
  <conditionalFormatting sqref="J1:J74 J77:J81 J83:J107 J109:J113 J115:J126 J128:J145 J147:J153 J155 J157:J193 J195:J197 J199:J234 J236:J243 J245:J247 J249:J257 J259:J278 J321:J323 J325:J326 J328:J350 J353:J392 J396:J407 J410 J413:J429">
    <cfRule type="duplicateValues" dxfId="626" priority="871"/>
  </conditionalFormatting>
  <conditionalFormatting sqref="J16">
    <cfRule type="duplicateValues" dxfId="625" priority="686"/>
    <cfRule type="duplicateValues" dxfId="624" priority="687"/>
    <cfRule type="duplicateValues" dxfId="623" priority="685"/>
    <cfRule type="duplicateValues" dxfId="622" priority="684"/>
  </conditionalFormatting>
  <conditionalFormatting sqref="J27">
    <cfRule type="duplicateValues" dxfId="621" priority="623"/>
    <cfRule type="duplicateValues" dxfId="620" priority="622"/>
    <cfRule type="duplicateValues" dxfId="619" priority="627"/>
    <cfRule type="duplicateValues" dxfId="618" priority="629"/>
    <cfRule type="duplicateValues" dxfId="617" priority="628"/>
  </conditionalFormatting>
  <conditionalFormatting sqref="J30">
    <cfRule type="duplicateValues" dxfId="616" priority="613"/>
    <cfRule type="duplicateValues" dxfId="615" priority="614"/>
    <cfRule type="duplicateValues" dxfId="614" priority="618"/>
    <cfRule type="duplicateValues" dxfId="613" priority="619"/>
    <cfRule type="duplicateValues" dxfId="612" priority="620"/>
  </conditionalFormatting>
  <conditionalFormatting sqref="J54">
    <cfRule type="duplicateValues" dxfId="611" priority="634"/>
    <cfRule type="duplicateValues" dxfId="610" priority="636"/>
    <cfRule type="duplicateValues" dxfId="609" priority="633"/>
    <cfRule type="duplicateValues" dxfId="608" priority="632"/>
    <cfRule type="duplicateValues" dxfId="607" priority="631"/>
  </conditionalFormatting>
  <conditionalFormatting sqref="J58">
    <cfRule type="duplicateValues" dxfId="606" priority="670"/>
    <cfRule type="duplicateValues" dxfId="605" priority="673"/>
    <cfRule type="duplicateValues" dxfId="604" priority="671"/>
    <cfRule type="duplicateValues" dxfId="603" priority="668"/>
    <cfRule type="duplicateValues" dxfId="602" priority="669"/>
  </conditionalFormatting>
  <conditionalFormatting sqref="J66">
    <cfRule type="duplicateValues" dxfId="601" priority="676"/>
    <cfRule type="duplicateValues" dxfId="600" priority="679"/>
    <cfRule type="duplicateValues" dxfId="599" priority="678"/>
    <cfRule type="duplicateValues" dxfId="598" priority="677"/>
    <cfRule type="duplicateValues" dxfId="597" priority="680"/>
  </conditionalFormatting>
  <conditionalFormatting sqref="J73">
    <cfRule type="duplicateValues" dxfId="596" priority="839"/>
  </conditionalFormatting>
  <conditionalFormatting sqref="J75">
    <cfRule type="duplicateValues" dxfId="595" priority="244"/>
    <cfRule type="duplicateValues" dxfId="594" priority="247"/>
    <cfRule type="duplicateValues" dxfId="593" priority="248"/>
    <cfRule type="duplicateValues" dxfId="592" priority="249"/>
    <cfRule type="duplicateValues" dxfId="591" priority="258"/>
    <cfRule type="duplicateValues" dxfId="590" priority="257"/>
    <cfRule type="duplicateValues" dxfId="589" priority="256"/>
    <cfRule type="duplicateValues" dxfId="588" priority="252"/>
    <cfRule type="duplicateValues" dxfId="587" priority="251"/>
    <cfRule type="duplicateValues" dxfId="586" priority="245"/>
  </conditionalFormatting>
  <conditionalFormatting sqref="J76">
    <cfRule type="duplicateValues" dxfId="585" priority="304"/>
    <cfRule type="duplicateValues" dxfId="584" priority="305"/>
    <cfRule type="duplicateValues" dxfId="583" priority="300"/>
    <cfRule type="duplicateValues" dxfId="582" priority="306"/>
    <cfRule type="duplicateValues" dxfId="581" priority="297"/>
    <cfRule type="duplicateValues" dxfId="580" priority="296"/>
    <cfRule type="duplicateValues" dxfId="579" priority="294"/>
    <cfRule type="duplicateValues" dxfId="578" priority="298"/>
    <cfRule type="duplicateValues" dxfId="577" priority="301"/>
    <cfRule type="duplicateValues" dxfId="576" priority="293"/>
  </conditionalFormatting>
  <conditionalFormatting sqref="J78">
    <cfRule type="duplicateValues" dxfId="575" priority="664"/>
    <cfRule type="duplicateValues" dxfId="574" priority="663"/>
    <cfRule type="duplicateValues" dxfId="573" priority="660"/>
    <cfRule type="duplicateValues" dxfId="572" priority="661"/>
    <cfRule type="duplicateValues" dxfId="571" priority="662"/>
  </conditionalFormatting>
  <conditionalFormatting sqref="J82">
    <cfRule type="duplicateValues" dxfId="570" priority="366"/>
    <cfRule type="duplicateValues" dxfId="569" priority="379"/>
    <cfRule type="duplicateValues" dxfId="568" priority="378"/>
    <cfRule type="duplicateValues" dxfId="567" priority="372"/>
    <cfRule type="duplicateValues" dxfId="566" priority="373"/>
    <cfRule type="duplicateValues" dxfId="565" priority="370"/>
    <cfRule type="duplicateValues" dxfId="564" priority="369"/>
    <cfRule type="duplicateValues" dxfId="563" priority="368"/>
    <cfRule type="duplicateValues" dxfId="562" priority="377"/>
  </conditionalFormatting>
  <conditionalFormatting sqref="J86">
    <cfRule type="duplicateValues" dxfId="561" priority="746"/>
    <cfRule type="duplicateValues" dxfId="560" priority="745"/>
  </conditionalFormatting>
  <conditionalFormatting sqref="J87">
    <cfRule type="duplicateValues" dxfId="559" priority="750"/>
    <cfRule type="duplicateValues" dxfId="558" priority="749"/>
  </conditionalFormatting>
  <conditionalFormatting sqref="J88">
    <cfRule type="duplicateValues" dxfId="557" priority="760"/>
  </conditionalFormatting>
  <conditionalFormatting sqref="J89">
    <cfRule type="duplicateValues" dxfId="556" priority="756"/>
    <cfRule type="duplicateValues" dxfId="555" priority="757"/>
  </conditionalFormatting>
  <conditionalFormatting sqref="J90:J93 J96">
    <cfRule type="duplicateValues" dxfId="554" priority="705"/>
  </conditionalFormatting>
  <conditionalFormatting sqref="J90:J93">
    <cfRule type="duplicateValues" dxfId="553" priority="709"/>
  </conditionalFormatting>
  <conditionalFormatting sqref="J90:J96">
    <cfRule type="duplicateValues" dxfId="552" priority="696"/>
  </conditionalFormatting>
  <conditionalFormatting sqref="J94">
    <cfRule type="duplicateValues" dxfId="551" priority="697"/>
    <cfRule type="duplicateValues" dxfId="550" priority="698"/>
  </conditionalFormatting>
  <conditionalFormatting sqref="J95">
    <cfRule type="duplicateValues" dxfId="549" priority="701"/>
    <cfRule type="duplicateValues" dxfId="548" priority="702"/>
  </conditionalFormatting>
  <conditionalFormatting sqref="J96">
    <cfRule type="duplicateValues" dxfId="547" priority="706"/>
  </conditionalFormatting>
  <conditionalFormatting sqref="J97:J103">
    <cfRule type="duplicateValues" dxfId="546" priority="753"/>
  </conditionalFormatting>
  <conditionalFormatting sqref="J107">
    <cfRule type="duplicateValues" dxfId="545" priority="742"/>
    <cfRule type="duplicateValues" dxfId="544" priority="741"/>
    <cfRule type="duplicateValues" dxfId="543" priority="740"/>
  </conditionalFormatting>
  <conditionalFormatting sqref="J108">
    <cfRule type="duplicateValues" dxfId="542" priority="437"/>
    <cfRule type="duplicateValues" dxfId="541" priority="446"/>
    <cfRule type="duplicateValues" dxfId="540" priority="440"/>
    <cfRule type="duplicateValues" dxfId="539" priority="441"/>
    <cfRule type="duplicateValues" dxfId="538" priority="447"/>
    <cfRule type="duplicateValues" dxfId="537" priority="445"/>
    <cfRule type="duplicateValues" dxfId="536" priority="438"/>
  </conditionalFormatting>
  <conditionalFormatting sqref="J110">
    <cfRule type="duplicateValues" dxfId="535" priority="558"/>
    <cfRule type="duplicateValues" dxfId="534" priority="554"/>
    <cfRule type="duplicateValues" dxfId="533" priority="553"/>
    <cfRule type="duplicateValues" dxfId="532" priority="551"/>
    <cfRule type="duplicateValues" dxfId="531" priority="557"/>
    <cfRule type="duplicateValues" dxfId="530" priority="559"/>
  </conditionalFormatting>
  <conditionalFormatting sqref="J111">
    <cfRule type="duplicateValues" dxfId="529" priority="562"/>
    <cfRule type="duplicateValues" dxfId="528" priority="568"/>
    <cfRule type="duplicateValues" dxfId="527" priority="560"/>
    <cfRule type="duplicateValues" dxfId="526" priority="563"/>
    <cfRule type="duplicateValues" dxfId="525" priority="566"/>
    <cfRule type="duplicateValues" dxfId="524" priority="567"/>
  </conditionalFormatting>
  <conditionalFormatting sqref="J114">
    <cfRule type="duplicateValues" dxfId="523" priority="385"/>
    <cfRule type="duplicateValues" dxfId="522" priority="381"/>
    <cfRule type="duplicateValues" dxfId="521" priority="382"/>
    <cfRule type="duplicateValues" dxfId="520" priority="383"/>
    <cfRule type="duplicateValues" dxfId="519" priority="391"/>
    <cfRule type="duplicateValues" dxfId="518" priority="390"/>
    <cfRule type="duplicateValues" dxfId="517" priority="389"/>
    <cfRule type="duplicateValues" dxfId="516" priority="386"/>
  </conditionalFormatting>
  <conditionalFormatting sqref="J117">
    <cfRule type="duplicateValues" dxfId="515" priority="735"/>
    <cfRule type="duplicateValues" dxfId="514" priority="736"/>
    <cfRule type="duplicateValues" dxfId="513" priority="737"/>
  </conditionalFormatting>
  <conditionalFormatting sqref="J127">
    <cfRule type="duplicateValues" dxfId="512" priority="517"/>
    <cfRule type="duplicateValues" dxfId="511" priority="516"/>
    <cfRule type="duplicateValues" dxfId="510" priority="513"/>
    <cfRule type="duplicateValues" dxfId="509" priority="512"/>
    <cfRule type="duplicateValues" dxfId="508" priority="511"/>
    <cfRule type="duplicateValues" dxfId="507" priority="518"/>
    <cfRule type="duplicateValues" dxfId="506" priority="510"/>
  </conditionalFormatting>
  <conditionalFormatting sqref="J135">
    <cfRule type="duplicateValues" dxfId="505" priority="720"/>
    <cfRule type="duplicateValues" dxfId="504" priority="719"/>
    <cfRule type="duplicateValues" dxfId="503" priority="718"/>
  </conditionalFormatting>
  <conditionalFormatting sqref="J146">
    <cfRule type="duplicateValues" dxfId="502" priority="406"/>
    <cfRule type="duplicateValues" dxfId="501" priority="405"/>
    <cfRule type="duplicateValues" dxfId="500" priority="409"/>
    <cfRule type="duplicateValues" dxfId="499" priority="415"/>
    <cfRule type="duplicateValues" dxfId="498" priority="408"/>
    <cfRule type="duplicateValues" dxfId="497" priority="414"/>
    <cfRule type="duplicateValues" dxfId="496" priority="416"/>
  </conditionalFormatting>
  <conditionalFormatting sqref="J149 J153 J155">
    <cfRule type="duplicateValues" dxfId="495" priority="647"/>
    <cfRule type="duplicateValues" dxfId="494" priority="646"/>
    <cfRule type="duplicateValues" dxfId="493" priority="645"/>
    <cfRule type="duplicateValues" dxfId="492" priority="648"/>
    <cfRule type="duplicateValues" dxfId="491" priority="644"/>
  </conditionalFormatting>
  <conditionalFormatting sqref="J152">
    <cfRule type="duplicateValues" dxfId="490" priority="577"/>
    <cfRule type="duplicateValues" dxfId="489" priority="576"/>
    <cfRule type="duplicateValues" dxfId="488" priority="578"/>
    <cfRule type="duplicateValues" dxfId="487" priority="569"/>
    <cfRule type="duplicateValues" dxfId="486" priority="571"/>
    <cfRule type="duplicateValues" dxfId="485" priority="572"/>
  </conditionalFormatting>
  <conditionalFormatting sqref="J154">
    <cfRule type="duplicateValues" dxfId="484" priority="450"/>
    <cfRule type="duplicateValues" dxfId="483" priority="449"/>
    <cfRule type="duplicateValues" dxfId="482" priority="456"/>
    <cfRule type="duplicateValues" dxfId="481" priority="455"/>
    <cfRule type="duplicateValues" dxfId="480" priority="453"/>
    <cfRule type="duplicateValues" dxfId="479" priority="452"/>
    <cfRule type="duplicateValues" dxfId="478" priority="454"/>
  </conditionalFormatting>
  <conditionalFormatting sqref="J156">
    <cfRule type="duplicateValues" dxfId="477" priority="426"/>
    <cfRule type="duplicateValues" dxfId="476" priority="420"/>
    <cfRule type="duplicateValues" dxfId="475" priority="421"/>
    <cfRule type="duplicateValues" dxfId="474" priority="424"/>
    <cfRule type="duplicateValues" dxfId="473" priority="417"/>
    <cfRule type="duplicateValues" dxfId="472" priority="418"/>
    <cfRule type="duplicateValues" dxfId="471" priority="425"/>
  </conditionalFormatting>
  <conditionalFormatting sqref="J157">
    <cfRule type="duplicateValues" dxfId="470" priority="640"/>
  </conditionalFormatting>
  <conditionalFormatting sqref="J178">
    <cfRule type="duplicateValues" dxfId="469" priority="606"/>
    <cfRule type="duplicateValues" dxfId="468" priority="604"/>
    <cfRule type="duplicateValues" dxfId="467" priority="599"/>
    <cfRule type="duplicateValues" dxfId="466" priority="600"/>
    <cfRule type="duplicateValues" dxfId="465" priority="605"/>
  </conditionalFormatting>
  <conditionalFormatting sqref="J178:J179">
    <cfRule type="duplicateValues" dxfId="464" priority="588"/>
  </conditionalFormatting>
  <conditionalFormatting sqref="J179">
    <cfRule type="duplicateValues" dxfId="463" priority="595"/>
    <cfRule type="duplicateValues" dxfId="462" priority="590"/>
    <cfRule type="duplicateValues" dxfId="461" priority="591"/>
    <cfRule type="duplicateValues" dxfId="460" priority="592"/>
    <cfRule type="duplicateValues" dxfId="459" priority="593"/>
  </conditionalFormatting>
  <conditionalFormatting sqref="J184">
    <cfRule type="duplicateValues" dxfId="458" priority="581"/>
    <cfRule type="duplicateValues" dxfId="457" priority="579"/>
    <cfRule type="duplicateValues" dxfId="456" priority="585"/>
    <cfRule type="duplicateValues" dxfId="455" priority="587"/>
    <cfRule type="duplicateValues" dxfId="454" priority="586"/>
    <cfRule type="duplicateValues" dxfId="453" priority="582"/>
  </conditionalFormatting>
  <conditionalFormatting sqref="J186">
    <cfRule type="duplicateValues" dxfId="452" priority="715"/>
    <cfRule type="duplicateValues" dxfId="451" priority="714"/>
    <cfRule type="duplicateValues" dxfId="450" priority="713"/>
  </conditionalFormatting>
  <conditionalFormatting sqref="J194">
    <cfRule type="duplicateValues" dxfId="449" priority="395"/>
    <cfRule type="duplicateValues" dxfId="448" priority="396"/>
    <cfRule type="duplicateValues" dxfId="447" priority="404"/>
    <cfRule type="duplicateValues" dxfId="446" priority="402"/>
    <cfRule type="duplicateValues" dxfId="445" priority="403"/>
    <cfRule type="duplicateValues" dxfId="444" priority="397"/>
    <cfRule type="duplicateValues" dxfId="443" priority="398"/>
  </conditionalFormatting>
  <conditionalFormatting sqref="J198">
    <cfRule type="duplicateValues" dxfId="442" priority="524"/>
    <cfRule type="duplicateValues" dxfId="441" priority="525"/>
    <cfRule type="duplicateValues" dxfId="440" priority="528"/>
    <cfRule type="duplicateValues" dxfId="439" priority="529"/>
    <cfRule type="duplicateValues" dxfId="438" priority="530"/>
    <cfRule type="duplicateValues" dxfId="437" priority="522"/>
    <cfRule type="duplicateValues" dxfId="436" priority="523"/>
  </conditionalFormatting>
  <conditionalFormatting sqref="J211">
    <cfRule type="duplicateValues" dxfId="435" priority="654"/>
    <cfRule type="duplicateValues" dxfId="434" priority="655"/>
    <cfRule type="duplicateValues" dxfId="433" priority="656"/>
    <cfRule type="duplicateValues" dxfId="432" priority="657"/>
    <cfRule type="duplicateValues" dxfId="431" priority="653"/>
  </conditionalFormatting>
  <conditionalFormatting sqref="J213">
    <cfRule type="duplicateValues" dxfId="430" priority="608"/>
  </conditionalFormatting>
  <conditionalFormatting sqref="J235">
    <cfRule type="duplicateValues" dxfId="429" priority="427"/>
    <cfRule type="duplicateValues" dxfId="428" priority="428"/>
    <cfRule type="duplicateValues" dxfId="427" priority="434"/>
    <cfRule type="duplicateValues" dxfId="426" priority="431"/>
    <cfRule type="duplicateValues" dxfId="425" priority="436"/>
    <cfRule type="duplicateValues" dxfId="424" priority="435"/>
    <cfRule type="duplicateValues" dxfId="423" priority="430"/>
  </conditionalFormatting>
  <conditionalFormatting sqref="J244">
    <cfRule type="duplicateValues" dxfId="422" priority="461"/>
    <cfRule type="duplicateValues" dxfId="421" priority="462"/>
    <cfRule type="duplicateValues" dxfId="420" priority="464"/>
    <cfRule type="duplicateValues" dxfId="419" priority="470"/>
    <cfRule type="duplicateValues" dxfId="418" priority="469"/>
    <cfRule type="duplicateValues" dxfId="417" priority="468"/>
    <cfRule type="duplicateValues" dxfId="416" priority="465"/>
  </conditionalFormatting>
  <conditionalFormatting sqref="J248">
    <cfRule type="duplicateValues" dxfId="415" priority="349"/>
    <cfRule type="duplicateValues" dxfId="414" priority="348"/>
    <cfRule type="duplicateValues" dxfId="413" priority="347"/>
    <cfRule type="duplicateValues" dxfId="412" priority="340"/>
    <cfRule type="duplicateValues" dxfId="411" priority="336"/>
    <cfRule type="duplicateValues" dxfId="410" priority="342"/>
    <cfRule type="duplicateValues" dxfId="409" priority="343"/>
    <cfRule type="duplicateValues" dxfId="408" priority="338"/>
    <cfRule type="duplicateValues" dxfId="407" priority="339"/>
  </conditionalFormatting>
  <conditionalFormatting sqref="J258">
    <cfRule type="duplicateValues" dxfId="406" priority="534"/>
    <cfRule type="duplicateValues" dxfId="405" priority="535"/>
    <cfRule type="duplicateValues" dxfId="404" priority="539"/>
    <cfRule type="duplicateValues" dxfId="403" priority="540"/>
    <cfRule type="duplicateValues" dxfId="402" priority="538"/>
    <cfRule type="duplicateValues" dxfId="401" priority="532"/>
    <cfRule type="duplicateValues" dxfId="400" priority="533"/>
  </conditionalFormatting>
  <conditionalFormatting sqref="J262">
    <cfRule type="duplicateValues" dxfId="399" priority="841"/>
  </conditionalFormatting>
  <conditionalFormatting sqref="J264">
    <cfRule type="duplicateValues" dxfId="398" priority="726"/>
    <cfRule type="duplicateValues" dxfId="397" priority="728"/>
    <cfRule type="duplicateValues" dxfId="396" priority="727"/>
  </conditionalFormatting>
  <conditionalFormatting sqref="J272">
    <cfRule type="duplicateValues" dxfId="395" priority="731"/>
    <cfRule type="duplicateValues" dxfId="394" priority="732"/>
    <cfRule type="duplicateValues" dxfId="393" priority="730"/>
  </conditionalFormatting>
  <conditionalFormatting sqref="J274">
    <cfRule type="duplicateValues" dxfId="392" priority="691"/>
    <cfRule type="duplicateValues" dxfId="391" priority="692"/>
    <cfRule type="duplicateValues" dxfId="390" priority="693"/>
    <cfRule type="duplicateValues" dxfId="389" priority="694"/>
  </conditionalFormatting>
  <conditionalFormatting sqref="J309">
    <cfRule type="duplicateValues" dxfId="388" priority="262"/>
    <cfRule type="duplicateValues" dxfId="387" priority="263"/>
    <cfRule type="duplicateValues" dxfId="386" priority="266"/>
    <cfRule type="duplicateValues" dxfId="385" priority="267"/>
    <cfRule type="duplicateValues" dxfId="384" priority="269"/>
    <cfRule type="duplicateValues" dxfId="383" priority="270"/>
    <cfRule type="duplicateValues" dxfId="382" priority="271"/>
    <cfRule type="duplicateValues" dxfId="381" priority="268"/>
    <cfRule type="duplicateValues" dxfId="380" priority="272"/>
    <cfRule type="duplicateValues" dxfId="379" priority="265"/>
  </conditionalFormatting>
  <conditionalFormatting sqref="J310">
    <cfRule type="duplicateValues" dxfId="378" priority="234"/>
    <cfRule type="duplicateValues" dxfId="377" priority="232"/>
    <cfRule type="duplicateValues" dxfId="376" priority="237"/>
    <cfRule type="duplicateValues" dxfId="375" priority="235"/>
    <cfRule type="duplicateValues" dxfId="374" priority="236"/>
    <cfRule type="duplicateValues" dxfId="373" priority="238"/>
    <cfRule type="duplicateValues" dxfId="372" priority="239"/>
    <cfRule type="duplicateValues" dxfId="371" priority="229"/>
    <cfRule type="duplicateValues" dxfId="370" priority="230"/>
    <cfRule type="duplicateValues" dxfId="369" priority="233"/>
  </conditionalFormatting>
  <conditionalFormatting sqref="J311">
    <cfRule type="duplicateValues" dxfId="368" priority="218"/>
    <cfRule type="duplicateValues" dxfId="367" priority="217"/>
    <cfRule type="duplicateValues" dxfId="366" priority="216"/>
    <cfRule type="duplicateValues" dxfId="365" priority="215"/>
    <cfRule type="duplicateValues" dxfId="364" priority="219"/>
    <cfRule type="duplicateValues" dxfId="363" priority="220"/>
    <cfRule type="duplicateValues" dxfId="362" priority="221"/>
    <cfRule type="duplicateValues" dxfId="361" priority="222"/>
    <cfRule type="duplicateValues" dxfId="360" priority="223"/>
    <cfRule type="duplicateValues" dxfId="359" priority="224"/>
  </conditionalFormatting>
  <conditionalFormatting sqref="J313">
    <cfRule type="duplicateValues" dxfId="358" priority="854"/>
    <cfRule type="duplicateValues" dxfId="357" priority="848"/>
    <cfRule type="duplicateValues" dxfId="356" priority="849"/>
    <cfRule type="duplicateValues" dxfId="355" priority="851"/>
    <cfRule type="duplicateValues" dxfId="354" priority="852"/>
    <cfRule type="duplicateValues" dxfId="353" priority="853"/>
    <cfRule type="duplicateValues" dxfId="352" priority="850"/>
  </conditionalFormatting>
  <conditionalFormatting sqref="J314 J279:J308 J312">
    <cfRule type="duplicateValues" dxfId="351" priority="475"/>
    <cfRule type="duplicateValues" dxfId="350" priority="477"/>
    <cfRule type="duplicateValues" dxfId="349" priority="476"/>
    <cfRule type="duplicateValues" dxfId="348" priority="471"/>
    <cfRule type="duplicateValues" dxfId="347" priority="472"/>
    <cfRule type="duplicateValues" dxfId="346" priority="473"/>
    <cfRule type="duplicateValues" dxfId="345" priority="474"/>
  </conditionalFormatting>
  <conditionalFormatting sqref="J315">
    <cfRule type="duplicateValues" dxfId="344" priority="363"/>
    <cfRule type="duplicateValues" dxfId="343" priority="359"/>
    <cfRule type="duplicateValues" dxfId="342" priority="352"/>
    <cfRule type="duplicateValues" dxfId="341" priority="354"/>
    <cfRule type="duplicateValues" dxfId="340" priority="355"/>
    <cfRule type="duplicateValues" dxfId="339" priority="356"/>
    <cfRule type="duplicateValues" dxfId="338" priority="364"/>
    <cfRule type="duplicateValues" dxfId="337" priority="365"/>
    <cfRule type="duplicateValues" dxfId="336" priority="358"/>
  </conditionalFormatting>
  <conditionalFormatting sqref="J316">
    <cfRule type="duplicateValues" dxfId="335" priority="846"/>
    <cfRule type="duplicateValues" dxfId="334" priority="844"/>
  </conditionalFormatting>
  <conditionalFormatting sqref="J317">
    <cfRule type="duplicateValues" dxfId="333" priority="333"/>
    <cfRule type="duplicateValues" dxfId="332" priority="334"/>
    <cfRule type="duplicateValues" dxfId="331" priority="330"/>
    <cfRule type="duplicateValues" dxfId="330" priority="329"/>
    <cfRule type="duplicateValues" dxfId="329" priority="335"/>
    <cfRule type="duplicateValues" dxfId="328" priority="327"/>
    <cfRule type="duplicateValues" dxfId="327" priority="322"/>
    <cfRule type="duplicateValues" dxfId="326" priority="323"/>
    <cfRule type="duplicateValues" dxfId="325" priority="325"/>
    <cfRule type="duplicateValues" dxfId="324" priority="326"/>
  </conditionalFormatting>
  <conditionalFormatting sqref="J318">
    <cfRule type="duplicateValues" dxfId="323" priority="315"/>
    <cfRule type="duplicateValues" dxfId="322" priority="313"/>
    <cfRule type="duplicateValues" dxfId="321" priority="312"/>
    <cfRule type="duplicateValues" dxfId="320" priority="310"/>
    <cfRule type="duplicateValues" dxfId="319" priority="308"/>
    <cfRule type="duplicateValues" dxfId="318" priority="307"/>
    <cfRule type="duplicateValues" dxfId="317" priority="318"/>
    <cfRule type="duplicateValues" dxfId="316" priority="319"/>
    <cfRule type="duplicateValues" dxfId="315" priority="317"/>
    <cfRule type="duplicateValues" dxfId="314" priority="316"/>
  </conditionalFormatting>
  <conditionalFormatting sqref="J319">
    <cfRule type="duplicateValues" dxfId="313" priority="281"/>
    <cfRule type="duplicateValues" dxfId="312" priority="280"/>
    <cfRule type="duplicateValues" dxfId="311" priority="278"/>
    <cfRule type="duplicateValues" dxfId="310" priority="292"/>
    <cfRule type="duplicateValues" dxfId="309" priority="282"/>
    <cfRule type="duplicateValues" dxfId="308" priority="284"/>
    <cfRule type="duplicateValues" dxfId="307" priority="277"/>
    <cfRule type="duplicateValues" dxfId="306" priority="285"/>
    <cfRule type="duplicateValues" dxfId="305" priority="290"/>
    <cfRule type="duplicateValues" dxfId="304" priority="291"/>
  </conditionalFormatting>
  <conditionalFormatting sqref="J320">
    <cfRule type="duplicateValues" dxfId="303" priority="212"/>
    <cfRule type="duplicateValues" dxfId="302" priority="206"/>
    <cfRule type="duplicateValues" dxfId="301" priority="204"/>
    <cfRule type="duplicateValues" dxfId="300" priority="201"/>
    <cfRule type="duplicateValues" dxfId="299" priority="200"/>
    <cfRule type="duplicateValues" dxfId="298" priority="205"/>
    <cfRule type="duplicateValues" dxfId="297" priority="203"/>
    <cfRule type="duplicateValues" dxfId="296" priority="210"/>
    <cfRule type="duplicateValues" dxfId="295" priority="211"/>
    <cfRule type="duplicateValues" dxfId="294" priority="207"/>
  </conditionalFormatting>
  <conditionalFormatting sqref="J321:J323 J77:J308 J312:J316 J325:J326 J353:J392 J1:J74 J396:J407 J410 J413:J429 J328:J350">
    <cfRule type="duplicateValues" dxfId="293" priority="861"/>
  </conditionalFormatting>
  <conditionalFormatting sqref="J321:J323 J83:J113 J249:J308 J77:J81 J115:J247 J312:J314 J325:J326 J353:J392 J1:J74 J396:J407 J410 J413:J429 J328:J350">
    <cfRule type="duplicateValues" dxfId="292" priority="867"/>
  </conditionalFormatting>
  <conditionalFormatting sqref="J321:J323 J249:J308 J77:J81 J83:J247 J312:J314 J325:J326 J353:J392 J1:J74 J396:J407 J410 J413:J429 J328:J350">
    <cfRule type="duplicateValues" dxfId="291" priority="864"/>
  </conditionalFormatting>
  <conditionalFormatting sqref="J324">
    <cfRule type="duplicateValues" dxfId="290" priority="197"/>
    <cfRule type="duplicateValues" dxfId="289" priority="199"/>
    <cfRule type="duplicateValues" dxfId="288" priority="198"/>
    <cfRule type="duplicateValues" dxfId="287" priority="191"/>
    <cfRule type="duplicateValues" dxfId="286" priority="190"/>
    <cfRule type="duplicateValues" dxfId="285" priority="189"/>
    <cfRule type="duplicateValues" dxfId="284" priority="187"/>
    <cfRule type="duplicateValues" dxfId="283" priority="193"/>
    <cfRule type="duplicateValues" dxfId="282" priority="186"/>
    <cfRule type="duplicateValues" dxfId="281" priority="192"/>
  </conditionalFormatting>
  <conditionalFormatting sqref="J327">
    <cfRule type="duplicateValues" dxfId="280" priority="183"/>
    <cfRule type="duplicateValues" dxfId="279" priority="182"/>
    <cfRule type="duplicateValues" dxfId="278" priority="174"/>
    <cfRule type="duplicateValues" dxfId="277" priority="176"/>
    <cfRule type="duplicateValues" dxfId="276" priority="177"/>
    <cfRule type="duplicateValues" dxfId="275" priority="169"/>
    <cfRule type="duplicateValues" dxfId="274" priority="181"/>
    <cfRule type="duplicateValues" dxfId="273" priority="171"/>
    <cfRule type="duplicateValues" dxfId="272" priority="170"/>
    <cfRule type="duplicateValues" dxfId="271" priority="173"/>
    <cfRule type="duplicateValues" dxfId="270" priority="175"/>
  </conditionalFormatting>
  <conditionalFormatting sqref="J353:J392 J1:J326 J396:J407 J410 J413:J429 J328:J350">
    <cfRule type="duplicateValues" dxfId="269" priority="865"/>
  </conditionalFormatting>
  <conditionalFormatting sqref="J353:J392 J396:J407 J410 J413:J429 J1:J350">
    <cfRule type="duplicateValues" dxfId="268" priority="868"/>
  </conditionalFormatting>
  <conditionalFormatting sqref="J393:J395">
    <cfRule type="duplicateValues" dxfId="267" priority="146"/>
    <cfRule type="duplicateValues" dxfId="266" priority="150"/>
    <cfRule type="duplicateValues" dxfId="265" priority="149"/>
    <cfRule type="duplicateValues" dxfId="264" priority="148"/>
    <cfRule type="duplicateValues" dxfId="263" priority="147"/>
    <cfRule type="duplicateValues" dxfId="262" priority="151"/>
    <cfRule type="duplicateValues" dxfId="261" priority="152"/>
    <cfRule type="duplicateValues" dxfId="260" priority="153"/>
    <cfRule type="duplicateValues" dxfId="259" priority="154"/>
    <cfRule type="duplicateValues" dxfId="258" priority="155"/>
    <cfRule type="duplicateValues" dxfId="257" priority="156"/>
    <cfRule type="duplicateValues" dxfId="256" priority="157"/>
    <cfRule type="duplicateValues" dxfId="255" priority="158"/>
  </conditionalFormatting>
  <conditionalFormatting sqref="J396:J407 J410 J413:J429 J1:J392">
    <cfRule type="duplicateValues" dxfId="254" priority="866"/>
  </conditionalFormatting>
  <conditionalFormatting sqref="J408">
    <cfRule type="duplicateValues" dxfId="253" priority="119"/>
    <cfRule type="duplicateValues" dxfId="252" priority="120"/>
    <cfRule type="duplicateValues" dxfId="251" priority="121"/>
    <cfRule type="duplicateValues" dxfId="250" priority="108"/>
    <cfRule type="duplicateValues" dxfId="249" priority="118"/>
    <cfRule type="duplicateValues" dxfId="248" priority="107"/>
    <cfRule type="duplicateValues" dxfId="247" priority="106"/>
    <cfRule type="duplicateValues" dxfId="246" priority="110"/>
    <cfRule type="duplicateValues" dxfId="245" priority="114"/>
    <cfRule type="duplicateValues" dxfId="244" priority="115"/>
    <cfRule type="duplicateValues" dxfId="243" priority="116"/>
    <cfRule type="duplicateValues" dxfId="242" priority="112"/>
    <cfRule type="duplicateValues" dxfId="241" priority="109"/>
  </conditionalFormatting>
  <conditionalFormatting sqref="J409">
    <cfRule type="duplicateValues" dxfId="240" priority="91"/>
    <cfRule type="duplicateValues" dxfId="239" priority="90"/>
    <cfRule type="duplicateValues" dxfId="238" priority="104"/>
    <cfRule type="duplicateValues" dxfId="237" priority="102"/>
    <cfRule type="duplicateValues" dxfId="236" priority="100"/>
    <cfRule type="duplicateValues" dxfId="235" priority="103"/>
    <cfRule type="duplicateValues" dxfId="234" priority="99"/>
    <cfRule type="duplicateValues" dxfId="233" priority="98"/>
    <cfRule type="duplicateValues" dxfId="232" priority="97"/>
    <cfRule type="duplicateValues" dxfId="231" priority="96"/>
    <cfRule type="duplicateValues" dxfId="230" priority="94"/>
    <cfRule type="duplicateValues" dxfId="229" priority="93"/>
    <cfRule type="duplicateValues" dxfId="228" priority="92"/>
  </conditionalFormatting>
  <conditionalFormatting sqref="J411:J412">
    <cfRule type="duplicateValues" dxfId="227" priority="859"/>
  </conditionalFormatting>
  <conditionalFormatting sqref="J430:J436">
    <cfRule type="duplicateValues" dxfId="226" priority="8"/>
    <cfRule type="duplicateValues" dxfId="225" priority="17"/>
    <cfRule type="duplicateValues" dxfId="224" priority="12"/>
    <cfRule type="duplicateValues" dxfId="223" priority="13"/>
    <cfRule type="duplicateValues" dxfId="222" priority="5"/>
    <cfRule type="duplicateValues" dxfId="221" priority="21"/>
    <cfRule type="duplicateValues" dxfId="220" priority="20"/>
    <cfRule type="duplicateValues" dxfId="219" priority="19"/>
    <cfRule type="duplicateValues" dxfId="218" priority="18"/>
    <cfRule type="duplicateValues" dxfId="217" priority="7"/>
    <cfRule type="duplicateValues" dxfId="216" priority="16"/>
    <cfRule type="duplicateValues" dxfId="215" priority="15"/>
    <cfRule type="duplicateValues" dxfId="214" priority="14"/>
  </conditionalFormatting>
  <conditionalFormatting sqref="K1:K7 K9:K26 K28:K29 K31:K45 K47:K53 K55:K72 K74 K77:K81 K83:K107 K109 K112:K113 K115:K126 K128:K145 K147:K148 K150:K151 K159:K177 K180:K183 K185:K193 K195:K197 K199:K212 K214:K234 K236:K243 K245:K247 K249:K257 K259:K261 K263:K278 K321:K323 K325:K326 K328:K340 K342 K347:K350 K353:K392 K396:K404 K406:K407">
    <cfRule type="duplicateValues" dxfId="213" priority="857"/>
  </conditionalFormatting>
  <conditionalFormatting sqref="K8">
    <cfRule type="duplicateValues" dxfId="212" priority="541"/>
  </conditionalFormatting>
  <conditionalFormatting sqref="K27">
    <cfRule type="duplicateValues" dxfId="211" priority="621"/>
  </conditionalFormatting>
  <conditionalFormatting sqref="K30">
    <cfRule type="duplicateValues" dxfId="210" priority="612"/>
  </conditionalFormatting>
  <conditionalFormatting sqref="K46">
    <cfRule type="duplicateValues" dxfId="209" priority="544"/>
  </conditionalFormatting>
  <conditionalFormatting sqref="K54">
    <cfRule type="duplicateValues" dxfId="208" priority="630"/>
  </conditionalFormatting>
  <conditionalFormatting sqref="K73">
    <cfRule type="duplicateValues" dxfId="207" priority="840"/>
  </conditionalFormatting>
  <conditionalFormatting sqref="K75">
    <cfRule type="duplicateValues" dxfId="206" priority="250"/>
  </conditionalFormatting>
  <conditionalFormatting sqref="K76">
    <cfRule type="duplicateValues" dxfId="205" priority="299"/>
  </conditionalFormatting>
  <conditionalFormatting sqref="K82">
    <cfRule type="duplicateValues" dxfId="204" priority="371"/>
  </conditionalFormatting>
  <conditionalFormatting sqref="K108">
    <cfRule type="duplicateValues" dxfId="203" priority="439"/>
  </conditionalFormatting>
  <conditionalFormatting sqref="K110">
    <cfRule type="duplicateValues" dxfId="202" priority="552"/>
  </conditionalFormatting>
  <conditionalFormatting sqref="K111">
    <cfRule type="duplicateValues" dxfId="201" priority="561"/>
  </conditionalFormatting>
  <conditionalFormatting sqref="K114">
    <cfRule type="duplicateValues" dxfId="200" priority="384"/>
  </conditionalFormatting>
  <conditionalFormatting sqref="K127">
    <cfRule type="duplicateValues" dxfId="199" priority="509"/>
  </conditionalFormatting>
  <conditionalFormatting sqref="K146">
    <cfRule type="duplicateValues" dxfId="198" priority="407"/>
  </conditionalFormatting>
  <conditionalFormatting sqref="K149 K153 K155">
    <cfRule type="duplicateValues" dxfId="197" priority="643"/>
  </conditionalFormatting>
  <conditionalFormatting sqref="K152">
    <cfRule type="duplicateValues" dxfId="196" priority="570"/>
  </conditionalFormatting>
  <conditionalFormatting sqref="K154">
    <cfRule type="duplicateValues" dxfId="195" priority="451"/>
  </conditionalFormatting>
  <conditionalFormatting sqref="K156">
    <cfRule type="duplicateValues" dxfId="194" priority="419"/>
  </conditionalFormatting>
  <conditionalFormatting sqref="K157">
    <cfRule type="duplicateValues" dxfId="193" priority="639"/>
  </conditionalFormatting>
  <conditionalFormatting sqref="K158">
    <cfRule type="duplicateValues" dxfId="192" priority="460"/>
  </conditionalFormatting>
  <conditionalFormatting sqref="K178">
    <cfRule type="duplicateValues" dxfId="191" priority="598"/>
  </conditionalFormatting>
  <conditionalFormatting sqref="K179">
    <cfRule type="duplicateValues" dxfId="190" priority="589"/>
  </conditionalFormatting>
  <conditionalFormatting sqref="K184">
    <cfRule type="duplicateValues" dxfId="189" priority="580"/>
  </conditionalFormatting>
  <conditionalFormatting sqref="K194">
    <cfRule type="duplicateValues" dxfId="188" priority="394"/>
  </conditionalFormatting>
  <conditionalFormatting sqref="K198">
    <cfRule type="duplicateValues" dxfId="187" priority="521"/>
  </conditionalFormatting>
  <conditionalFormatting sqref="K213">
    <cfRule type="duplicateValues" dxfId="186" priority="607"/>
  </conditionalFormatting>
  <conditionalFormatting sqref="K235">
    <cfRule type="duplicateValues" dxfId="185" priority="429"/>
  </conditionalFormatting>
  <conditionalFormatting sqref="K244">
    <cfRule type="duplicateValues" dxfId="184" priority="463"/>
  </conditionalFormatting>
  <conditionalFormatting sqref="K248">
    <cfRule type="duplicateValues" dxfId="183" priority="341"/>
  </conditionalFormatting>
  <conditionalFormatting sqref="K258">
    <cfRule type="duplicateValues" dxfId="182" priority="531"/>
  </conditionalFormatting>
  <conditionalFormatting sqref="K262">
    <cfRule type="duplicateValues" dxfId="181" priority="842"/>
  </conditionalFormatting>
  <conditionalFormatting sqref="K279:K280">
    <cfRule type="duplicateValues" dxfId="180" priority="505"/>
  </conditionalFormatting>
  <conditionalFormatting sqref="K305">
    <cfRule type="duplicateValues" dxfId="179" priority="478"/>
  </conditionalFormatting>
  <conditionalFormatting sqref="K309">
    <cfRule type="duplicateValues" dxfId="178" priority="276"/>
  </conditionalFormatting>
  <conditionalFormatting sqref="K310">
    <cfRule type="duplicateValues" dxfId="177" priority="243"/>
  </conditionalFormatting>
  <conditionalFormatting sqref="K311">
    <cfRule type="duplicateValues" dxfId="176" priority="228"/>
  </conditionalFormatting>
  <conditionalFormatting sqref="K313">
    <cfRule type="duplicateValues" dxfId="175" priority="855"/>
  </conditionalFormatting>
  <conditionalFormatting sqref="K314 K281:K304 K306:K308 K312">
    <cfRule type="duplicateValues" dxfId="174" priority="843"/>
  </conditionalFormatting>
  <conditionalFormatting sqref="K315">
    <cfRule type="duplicateValues" dxfId="173" priority="357"/>
  </conditionalFormatting>
  <conditionalFormatting sqref="K316">
    <cfRule type="duplicateValues" dxfId="172" priority="845"/>
  </conditionalFormatting>
  <conditionalFormatting sqref="K317">
    <cfRule type="duplicateValues" dxfId="171" priority="328"/>
  </conditionalFormatting>
  <conditionalFormatting sqref="K318">
    <cfRule type="duplicateValues" dxfId="170" priority="314"/>
  </conditionalFormatting>
  <conditionalFormatting sqref="K319">
    <cfRule type="duplicateValues" dxfId="169" priority="283"/>
  </conditionalFormatting>
  <conditionalFormatting sqref="K320">
    <cfRule type="duplicateValues" dxfId="168" priority="213"/>
  </conditionalFormatting>
  <conditionalFormatting sqref="K324">
    <cfRule type="duplicateValues" dxfId="167" priority="185"/>
  </conditionalFormatting>
  <conditionalFormatting sqref="K327">
    <cfRule type="duplicateValues" dxfId="166" priority="184"/>
  </conditionalFormatting>
  <conditionalFormatting sqref="K341">
    <cfRule type="duplicateValues" dxfId="165" priority="165"/>
  </conditionalFormatting>
  <conditionalFormatting sqref="K345">
    <cfRule type="duplicateValues" dxfId="164" priority="166"/>
  </conditionalFormatting>
  <conditionalFormatting sqref="K346 K343:K344">
    <cfRule type="duplicateValues" dxfId="163" priority="167"/>
  </conditionalFormatting>
  <conditionalFormatting sqref="K393:K395">
    <cfRule type="duplicateValues" dxfId="162" priority="159"/>
  </conditionalFormatting>
  <conditionalFormatting sqref="K405">
    <cfRule type="duplicateValues" dxfId="161" priority="136"/>
  </conditionalFormatting>
  <conditionalFormatting sqref="K408">
    <cfRule type="duplicateValues" dxfId="160" priority="122"/>
  </conditionalFormatting>
  <conditionalFormatting sqref="K409">
    <cfRule type="duplicateValues" dxfId="159" priority="105"/>
  </conditionalFormatting>
  <conditionalFormatting sqref="K410">
    <cfRule type="duplicateValues" dxfId="158" priority="86"/>
  </conditionalFormatting>
  <conditionalFormatting sqref="K411:K412">
    <cfRule type="duplicateValues" dxfId="157" priority="860"/>
  </conditionalFormatting>
  <conditionalFormatting sqref="K415">
    <cfRule type="duplicateValues" dxfId="156" priority="72"/>
  </conditionalFormatting>
  <conditionalFormatting sqref="K417">
    <cfRule type="duplicateValues" dxfId="155" priority="64"/>
  </conditionalFormatting>
  <conditionalFormatting sqref="K419">
    <cfRule type="duplicateValues" dxfId="154" priority="56"/>
  </conditionalFormatting>
  <conditionalFormatting sqref="K421:K422">
    <cfRule type="duplicateValues" dxfId="153" priority="52"/>
  </conditionalFormatting>
  <conditionalFormatting sqref="K427">
    <cfRule type="duplicateValues" dxfId="152" priority="41"/>
  </conditionalFormatting>
  <conditionalFormatting sqref="K428">
    <cfRule type="duplicateValues" dxfId="151" priority="42"/>
  </conditionalFormatting>
  <conditionalFormatting sqref="K430:K432">
    <cfRule type="duplicateValues" dxfId="150" priority="11"/>
  </conditionalFormatting>
  <conditionalFormatting sqref="W44:W48">
    <cfRule type="cellIs" dxfId="149" priority="781" operator="equal">
      <formula>"是"</formula>
    </cfRule>
  </conditionalFormatting>
  <conditionalFormatting sqref="W233:W234">
    <cfRule type="cellIs" dxfId="148" priority="785" operator="equal">
      <formula>"是"</formula>
    </cfRule>
  </conditionalFormatting>
  <conditionalFormatting sqref="W236:W238">
    <cfRule type="cellIs" dxfId="147" priority="782" operator="equal">
      <formula>"是"</formula>
    </cfRule>
  </conditionalFormatting>
  <conditionalFormatting sqref="X1:AA1 AA3">
    <cfRule type="cellIs" dxfId="146" priority="779" operator="equal">
      <formula>"√"</formula>
    </cfRule>
  </conditionalFormatting>
  <conditionalFormatting sqref="X4:AA419">
    <cfRule type="cellIs" dxfId="145" priority="54" operator="equal">
      <formula>"√"</formula>
    </cfRule>
  </conditionalFormatting>
  <conditionalFormatting sqref="X421:AA432">
    <cfRule type="cellIs" dxfId="144" priority="4" operator="equal">
      <formula>"√"</formula>
    </cfRule>
  </conditionalFormatting>
  <conditionalFormatting sqref="AD1:AE1 AG1 W231">
    <cfRule type="cellIs" dxfId="143" priority="787" operator="equal">
      <formula>"是"</formula>
    </cfRule>
  </conditionalFormatting>
  <conditionalFormatting sqref="AF3:AF50">
    <cfRule type="containsText" dxfId="142" priority="543" operator="containsText" text="否">
      <formula>NOT(ISERROR(SEARCH("否",AF3)))</formula>
    </cfRule>
  </conditionalFormatting>
  <conditionalFormatting sqref="AF52">
    <cfRule type="containsText" dxfId="141" priority="833" operator="containsText" text="否">
      <formula>NOT(ISERROR(SEARCH("否",AF52)))</formula>
    </cfRule>
  </conditionalFormatting>
  <conditionalFormatting sqref="AF60">
    <cfRule type="containsText" dxfId="140" priority="834" operator="containsText" text="否">
      <formula>NOT(ISERROR(SEARCH("否",AF60)))</formula>
    </cfRule>
  </conditionalFormatting>
  <conditionalFormatting sqref="AF63:AF75">
    <cfRule type="containsText" dxfId="139" priority="255" operator="containsText" text="否">
      <formula>NOT(ISERROR(SEARCH("否",AF63)))</formula>
    </cfRule>
  </conditionalFormatting>
  <conditionalFormatting sqref="AF77:AF82">
    <cfRule type="containsText" dxfId="138" priority="376" operator="containsText" text="否">
      <formula>NOT(ISERROR(SEARCH("否",AF77)))</formula>
    </cfRule>
  </conditionalFormatting>
  <conditionalFormatting sqref="AF90">
    <cfRule type="containsText" dxfId="137" priority="712" operator="containsText" text="否">
      <formula>NOT(ISERROR(SEARCH("否",AF90)))</formula>
    </cfRule>
  </conditionalFormatting>
  <conditionalFormatting sqref="AF104">
    <cfRule type="containsText" dxfId="136" priority="838" operator="containsText" text="否">
      <formula>NOT(ISERROR(SEARCH("否",AF104)))</formula>
    </cfRule>
  </conditionalFormatting>
  <conditionalFormatting sqref="AF108">
    <cfRule type="containsText" dxfId="135" priority="444" operator="containsText" text="否">
      <formula>NOT(ISERROR(SEARCH("否",AF108)))</formula>
    </cfRule>
  </conditionalFormatting>
  <conditionalFormatting sqref="AF118:AF122">
    <cfRule type="containsText" dxfId="134" priority="820" operator="containsText" text="否">
      <formula>NOT(ISERROR(SEARCH("否",AF118)))</formula>
    </cfRule>
  </conditionalFormatting>
  <conditionalFormatting sqref="AF134:AF136">
    <cfRule type="containsText" dxfId="133" priority="723" operator="containsText" text="否">
      <formula>NOT(ISERROR(SEARCH("否",AF134)))</formula>
    </cfRule>
  </conditionalFormatting>
  <conditionalFormatting sqref="AF140:AF141">
    <cfRule type="containsText" dxfId="132" priority="818" operator="containsText" text="否">
      <formula>NOT(ISERROR(SEARCH("否",AF140)))</formula>
    </cfRule>
  </conditionalFormatting>
  <conditionalFormatting sqref="AF146">
    <cfRule type="containsText" dxfId="131" priority="413" operator="containsText" text="否">
      <formula>NOT(ISERROR(SEARCH("否",AF146)))</formula>
    </cfRule>
  </conditionalFormatting>
  <conditionalFormatting sqref="AF150">
    <cfRule type="containsText" dxfId="130" priority="817" operator="containsText" text="否">
      <formula>NOT(ISERROR(SEARCH("否",AF150)))</formula>
    </cfRule>
  </conditionalFormatting>
  <conditionalFormatting sqref="AF152">
    <cfRule type="containsText" dxfId="129" priority="575" operator="containsText" text="否">
      <formula>NOT(ISERROR(SEARCH("否",AF152)))</formula>
    </cfRule>
  </conditionalFormatting>
  <conditionalFormatting sqref="AF165:AF174">
    <cfRule type="containsText" dxfId="128" priority="261" operator="containsText" text="否">
      <formula>NOT(ISERROR(SEARCH("否",AF165)))</formula>
    </cfRule>
  </conditionalFormatting>
  <conditionalFormatting sqref="AF177">
    <cfRule type="containsText" dxfId="127" priority="810" operator="containsText" text="否">
      <formula>NOT(ISERROR(SEARCH("否",AF177)))</formula>
    </cfRule>
  </conditionalFormatting>
  <conditionalFormatting sqref="AF185:AF186">
    <cfRule type="containsText" dxfId="126" priority="717" operator="containsText" text="否">
      <formula>NOT(ISERROR(SEARCH("否",AF185)))</formula>
    </cfRule>
  </conditionalFormatting>
  <conditionalFormatting sqref="AF191:AF192">
    <cfRule type="containsText" dxfId="125" priority="806" operator="containsText" text="否">
      <formula>NOT(ISERROR(SEARCH("否",AF191)))</formula>
    </cfRule>
  </conditionalFormatting>
  <conditionalFormatting sqref="AF196">
    <cfRule type="containsText" dxfId="124" priority="808" operator="containsText" text="否">
      <formula>NOT(ISERROR(SEARCH("否",AF196)))</formula>
    </cfRule>
  </conditionalFormatting>
  <conditionalFormatting sqref="AF199">
    <cfRule type="containsText" dxfId="123" priority="805" operator="containsText" text="否">
      <formula>NOT(ISERROR(SEARCH("否",AF199)))</formula>
    </cfRule>
  </conditionalFormatting>
  <conditionalFormatting sqref="AF201">
    <cfRule type="containsText" dxfId="122" priority="799" operator="containsText" text="否">
      <formula>NOT(ISERROR(SEARCH("否",AF201)))</formula>
    </cfRule>
  </conditionalFormatting>
  <conditionalFormatting sqref="AF208">
    <cfRule type="containsText" dxfId="121" priority="797" operator="containsText" text="否">
      <formula>NOT(ISERROR(SEARCH("否",AF208)))</formula>
    </cfRule>
  </conditionalFormatting>
  <conditionalFormatting sqref="AF211">
    <cfRule type="containsText" dxfId="120" priority="659" operator="containsText" text="否">
      <formula>NOT(ISERROR(SEARCH("否",AF211)))</formula>
    </cfRule>
  </conditionalFormatting>
  <conditionalFormatting sqref="AF213:AF215">
    <cfRule type="containsText" dxfId="119" priority="611" operator="containsText" text="否">
      <formula>NOT(ISERROR(SEARCH("否",AF213)))</formula>
    </cfRule>
  </conditionalFormatting>
  <conditionalFormatting sqref="AF218:AF222">
    <cfRule type="containsText" dxfId="118" priority="794" operator="containsText" text="否">
      <formula>NOT(ISERROR(SEARCH("否",AF218)))</formula>
    </cfRule>
  </conditionalFormatting>
  <conditionalFormatting sqref="AF225:AF226">
    <cfRule type="containsText" dxfId="117" priority="792" operator="containsText" text="否">
      <formula>NOT(ISERROR(SEARCH("否",AF225)))</formula>
    </cfRule>
  </conditionalFormatting>
  <conditionalFormatting sqref="AF228:AF231">
    <cfRule type="containsText" dxfId="116" priority="788" operator="containsText" text="否">
      <formula>NOT(ISERROR(SEARCH("否",AF228)))</formula>
    </cfRule>
  </conditionalFormatting>
  <conditionalFormatting sqref="AF248">
    <cfRule type="containsText" dxfId="115" priority="346" operator="containsText" text="否">
      <formula>NOT(ISERROR(SEARCH("否",AF248)))</formula>
    </cfRule>
  </conditionalFormatting>
  <conditionalFormatting sqref="AF279:AF284">
    <cfRule type="containsText" dxfId="114" priority="485" operator="containsText" text="否">
      <formula>NOT(ISERROR(SEARCH("否",AF279)))</formula>
    </cfRule>
  </conditionalFormatting>
  <conditionalFormatting sqref="AF292">
    <cfRule type="containsText" dxfId="113" priority="496" operator="containsText" text="否">
      <formula>NOT(ISERROR(SEARCH("否",AF292)))</formula>
    </cfRule>
  </conditionalFormatting>
  <conditionalFormatting sqref="AF300">
    <cfRule type="containsText" dxfId="112" priority="508" operator="containsText" text="否">
      <formula>NOT(ISERROR(SEARCH("否",AF300)))</formula>
    </cfRule>
  </conditionalFormatting>
  <conditionalFormatting sqref="AF304">
    <cfRule type="containsText" dxfId="111" priority="504" operator="containsText" text="否">
      <formula>NOT(ISERROR(SEARCH("否",AF304)))</formula>
    </cfRule>
  </conditionalFormatting>
  <conditionalFormatting sqref="AF315">
    <cfRule type="containsText" dxfId="110" priority="362" operator="containsText" text="否">
      <formula>NOT(ISERROR(SEARCH("否",AF315)))</formula>
    </cfRule>
  </conditionalFormatting>
  <conditionalFormatting sqref="AF319">
    <cfRule type="containsText" dxfId="109" priority="289" operator="containsText" text="否">
      <formula>NOT(ISERROR(SEARCH("否",AF319)))</formula>
    </cfRule>
  </conditionalFormatting>
  <conditionalFormatting sqref="AF324">
    <cfRule type="containsText" dxfId="108" priority="196" operator="containsText" text="否">
      <formula>NOT(ISERROR(SEARCH("否",AF324)))</formula>
    </cfRule>
  </conditionalFormatting>
  <conditionalFormatting sqref="AF327">
    <cfRule type="containsText" dxfId="107" priority="180" operator="containsText" text="否">
      <formula>NOT(ISERROR(SEARCH("否",AF327)))</formula>
    </cfRule>
  </conditionalFormatting>
  <conditionalFormatting sqref="AF416">
    <cfRule type="containsText" dxfId="106" priority="68" operator="containsText" text="否">
      <formula>NOT(ISERROR(SEARCH("否",AF416)))</formula>
    </cfRule>
  </conditionalFormatting>
  <conditionalFormatting sqref="AI141">
    <cfRule type="cellIs" dxfId="105" priority="778" operator="equal">
      <formula>"√"</formula>
    </cfRule>
  </conditionalFormatting>
  <conditionalFormatting sqref="AI1:AJ1 AL1:AO1">
    <cfRule type="cellIs" dxfId="104" priority="780" operator="equal">
      <formula>"是"</formula>
    </cfRule>
  </conditionalFormatting>
  <conditionalFormatting sqref="AJ1 AL1 AL86:AL103 AL139 AK306:AL306 AJ321:AL323 AJ325:AL326 AJ328:AJ332 AM330:AN330">
    <cfRule type="cellIs" dxfId="103" priority="774" operator="equal">
      <formula>"党群工作部"</formula>
    </cfRule>
  </conditionalFormatting>
  <conditionalFormatting sqref="AJ403">
    <cfRule type="cellIs" dxfId="102" priority="138" operator="equal">
      <formula>"党群工作部"</formula>
    </cfRule>
  </conditionalFormatting>
  <conditionalFormatting sqref="AJ409:AJ410 AO410">
    <cfRule type="cellIs" dxfId="101" priority="84" operator="equal">
      <formula>"党群工作部"</formula>
    </cfRule>
  </conditionalFormatting>
  <conditionalFormatting sqref="AJ413:AJ414">
    <cfRule type="cellIs" dxfId="100" priority="75" operator="equal">
      <formula>"党群工作部"</formula>
    </cfRule>
  </conditionalFormatting>
  <conditionalFormatting sqref="AJ62:AL62">
    <cfRule type="cellIs" dxfId="99" priority="128" operator="equal">
      <formula>"党群工作部"</formula>
    </cfRule>
  </conditionalFormatting>
  <conditionalFormatting sqref="AJ333:AL342 AK343:AL343 AJ344:AL382 AK383:AL385 AJ386:AL386 AJ387:AO387 AJ388:AL389 AK390:AL390 AJ399:AL400">
    <cfRule type="cellIs" dxfId="98" priority="688" operator="equal">
      <formula>"党群工作部"</formula>
    </cfRule>
  </conditionalFormatting>
  <conditionalFormatting sqref="AJ391:AL397">
    <cfRule type="cellIs" dxfId="97" priority="144" operator="equal">
      <formula>"党群工作部"</formula>
    </cfRule>
  </conditionalFormatting>
  <conditionalFormatting sqref="AJ407:AL408">
    <cfRule type="cellIs" dxfId="96" priority="117" operator="equal">
      <formula>"党群工作部"</formula>
    </cfRule>
  </conditionalFormatting>
  <conditionalFormatting sqref="AJ411:AL412">
    <cfRule type="cellIs" dxfId="95" priority="82" operator="equal">
      <formula>"党群工作部"</formula>
    </cfRule>
  </conditionalFormatting>
  <conditionalFormatting sqref="AJ417:AL418">
    <cfRule type="cellIs" dxfId="94" priority="58" operator="equal">
      <formula>"党群工作部"</formula>
    </cfRule>
  </conditionalFormatting>
  <conditionalFormatting sqref="AJ424:AL424">
    <cfRule type="cellIs" dxfId="93" priority="44" operator="equal">
      <formula>"党群工作部"</formula>
    </cfRule>
  </conditionalFormatting>
  <conditionalFormatting sqref="AK86:AK104">
    <cfRule type="cellIs" dxfId="92" priority="699" operator="equal">
      <formula>"党群工作部"</formula>
    </cfRule>
  </conditionalFormatting>
  <conditionalFormatting sqref="AK291:AK298">
    <cfRule type="cellIs" dxfId="91" priority="488" operator="equal">
      <formula>"党群工作部"</formula>
    </cfRule>
  </conditionalFormatting>
  <conditionalFormatting sqref="AK15:AL61">
    <cfRule type="cellIs" dxfId="90" priority="526" operator="equal">
      <formula>"党群工作部"</formula>
    </cfRule>
  </conditionalFormatting>
  <conditionalFormatting sqref="AK63:AL85">
    <cfRule type="cellIs" dxfId="89" priority="253" operator="equal">
      <formula>"党群工作部"</formula>
    </cfRule>
  </conditionalFormatting>
  <conditionalFormatting sqref="AK104:AL138">
    <cfRule type="cellIs" dxfId="88" priority="387" operator="equal">
      <formula>"党群工作部"</formula>
    </cfRule>
  </conditionalFormatting>
  <conditionalFormatting sqref="AK140:AL194">
    <cfRule type="cellIs" dxfId="87" priority="259" operator="equal">
      <formula>"党群工作部"</formula>
    </cfRule>
  </conditionalFormatting>
  <conditionalFormatting sqref="AK237:AL262">
    <cfRule type="cellIs" dxfId="86" priority="344" operator="equal">
      <formula>"党群工作部"</formula>
    </cfRule>
  </conditionalFormatting>
  <conditionalFormatting sqref="AK308:AL312">
    <cfRule type="cellIs" dxfId="85" priority="225" operator="equal">
      <formula>"党群工作部"</formula>
    </cfRule>
  </conditionalFormatting>
  <conditionalFormatting sqref="AK315:AL319">
    <cfRule type="cellIs" dxfId="84" priority="286" operator="equal">
      <formula>"党群工作部"</formula>
    </cfRule>
  </conditionalFormatting>
  <conditionalFormatting sqref="AK324:AL324">
    <cfRule type="cellIs" dxfId="83" priority="194" operator="equal">
      <formula>"党群工作部"</formula>
    </cfRule>
  </conditionalFormatting>
  <conditionalFormatting sqref="AK327:AL332">
    <cfRule type="cellIs" dxfId="82" priority="168" operator="equal">
      <formula>"党群工作部"</formula>
    </cfRule>
  </conditionalFormatting>
  <conditionalFormatting sqref="AK402:AL402">
    <cfRule type="cellIs" dxfId="81" priority="140" operator="equal">
      <formula>"党群工作部"</formula>
    </cfRule>
  </conditionalFormatting>
  <conditionalFormatting sqref="AK405:AL406">
    <cfRule type="cellIs" dxfId="80" priority="60" operator="equal">
      <formula>"党群工作部"</formula>
    </cfRule>
  </conditionalFormatting>
  <conditionalFormatting sqref="AK409:AL409">
    <cfRule type="cellIs" dxfId="79" priority="87" operator="equal">
      <formula>"党群工作部"</formula>
    </cfRule>
  </conditionalFormatting>
  <conditionalFormatting sqref="AK413:AL416">
    <cfRule type="cellIs" dxfId="78" priority="66" operator="equal">
      <formula>"党群工作部"</formula>
    </cfRule>
  </conditionalFormatting>
  <conditionalFormatting sqref="AK421:AL421">
    <cfRule type="cellIs" dxfId="77" priority="49" operator="equal">
      <formula>"党群工作部"</formula>
    </cfRule>
  </conditionalFormatting>
  <conditionalFormatting sqref="AK423:AL423">
    <cfRule type="cellIs" dxfId="76" priority="46" operator="equal">
      <formula>"党群工作部"</formula>
    </cfRule>
  </conditionalFormatting>
  <conditionalFormatting sqref="AK430:AL432">
    <cfRule type="cellIs" dxfId="75" priority="6" operator="equal">
      <formula>"党群工作部"</formula>
    </cfRule>
  </conditionalFormatting>
  <conditionalFormatting sqref="AK401:AN401">
    <cfRule type="cellIs" dxfId="74" priority="141" operator="equal">
      <formula>"党群工作部"</formula>
    </cfRule>
  </conditionalFormatting>
  <conditionalFormatting sqref="AL195:AL203">
    <cfRule type="cellIs" dxfId="73" priority="123" operator="equal">
      <formula>"党群工作部"</formula>
    </cfRule>
  </conditionalFormatting>
  <conditionalFormatting sqref="AL205:AL236">
    <cfRule type="cellIs" dxfId="72" priority="432" operator="equal">
      <formula>"党群工作部"</formula>
    </cfRule>
  </conditionalFormatting>
  <conditionalFormatting sqref="AL263:AL305">
    <cfRule type="cellIs" dxfId="71" priority="479" operator="equal">
      <formula>"党群工作部"</formula>
    </cfRule>
  </conditionalFormatting>
  <conditionalFormatting sqref="AL313">
    <cfRule type="cellIs" dxfId="70" priority="393" operator="equal">
      <formula>"党群工作部"</formula>
    </cfRule>
  </conditionalFormatting>
  <conditionalFormatting sqref="AL320">
    <cfRule type="cellIs" dxfId="69" priority="208" operator="equal">
      <formula>"党群工作部"</formula>
    </cfRule>
  </conditionalFormatting>
  <conditionalFormatting sqref="AL398">
    <cfRule type="cellIs" dxfId="68" priority="145" operator="equal">
      <formula>"党群工作部"</formula>
    </cfRule>
  </conditionalFormatting>
  <conditionalFormatting sqref="AL403">
    <cfRule type="cellIs" dxfId="67" priority="624" operator="equal">
      <formula>"党群工作部"</formula>
    </cfRule>
  </conditionalFormatting>
  <conditionalFormatting sqref="AL413:AL414">
    <cfRule type="cellIs" dxfId="66" priority="76" operator="equal">
      <formula>"党群工作部"</formula>
    </cfRule>
  </conditionalFormatting>
  <conditionalFormatting sqref="AM389">
    <cfRule type="cellIs" dxfId="65" priority="126" operator="equal">
      <formula>"党群工作部"</formula>
    </cfRule>
  </conditionalFormatting>
  <conditionalFormatting sqref="AM366:AN366">
    <cfRule type="cellIs" dxfId="64" priority="125" operator="equal">
      <formula>"党群工作部"</formula>
    </cfRule>
  </conditionalFormatting>
  <conditionalFormatting sqref="AM373:AN373">
    <cfRule type="cellIs" dxfId="63" priority="162" operator="equal">
      <formula>"党群工作部"</formula>
    </cfRule>
  </conditionalFormatting>
  <conditionalFormatting sqref="AN106 AN112:AN113">
    <cfRule type="cellIs" dxfId="62" priority="766" operator="equal">
      <formula>"党群工作部"</formula>
    </cfRule>
  </conditionalFormatting>
  <conditionalFormatting sqref="AN117">
    <cfRule type="cellIs" dxfId="61" priority="734" operator="equal">
      <formula>"党群工作部"</formula>
    </cfRule>
  </conditionalFormatting>
  <conditionalFormatting sqref="AN136">
    <cfRule type="cellIs" dxfId="60" priority="771" operator="equal">
      <formula>"党群工作部"</formula>
    </cfRule>
  </conditionalFormatting>
  <conditionalFormatting sqref="AN139">
    <cfRule type="cellIs" dxfId="59" priority="767" operator="equal">
      <formula>"党群工作部"</formula>
    </cfRule>
  </conditionalFormatting>
  <conditionalFormatting sqref="AN146">
    <cfRule type="cellIs" dxfId="58" priority="410" operator="equal">
      <formula>"党群工作部"</formula>
    </cfRule>
  </conditionalFormatting>
  <conditionalFormatting sqref="AN158">
    <cfRule type="cellIs" dxfId="57" priority="768" operator="equal">
      <formula>"党群工作部"</formula>
    </cfRule>
  </conditionalFormatting>
  <conditionalFormatting sqref="AN169">
    <cfRule type="cellIs" dxfId="56" priority="764" operator="equal">
      <formula>"党群工作部"</formula>
    </cfRule>
  </conditionalFormatting>
  <conditionalFormatting sqref="AN173">
    <cfRule type="cellIs" dxfId="55" priority="770" operator="equal">
      <formula>"党群工作部"</formula>
    </cfRule>
  </conditionalFormatting>
  <conditionalFormatting sqref="AN175:AN176">
    <cfRule type="cellIs" dxfId="54" priority="765" operator="equal">
      <formula>"党群工作部"</formula>
    </cfRule>
  </conditionalFormatting>
  <conditionalFormatting sqref="AN178:AN182 AN185:AN188">
    <cfRule type="cellIs" dxfId="53" priority="769" operator="equal">
      <formula>"党群工作部"</formula>
    </cfRule>
  </conditionalFormatting>
  <conditionalFormatting sqref="AN193:AN194">
    <cfRule type="cellIs" dxfId="52" priority="399" operator="equal">
      <formula>"党群工作部"</formula>
    </cfRule>
  </conditionalFormatting>
  <conditionalFormatting sqref="AN360">
    <cfRule type="cellIs" dxfId="51" priority="163" operator="equal">
      <formula>"党群工作部"</formula>
    </cfRule>
  </conditionalFormatting>
  <conditionalFormatting sqref="AN380">
    <cfRule type="cellIs" dxfId="50" priority="161" operator="equal">
      <formula>"党群工作部"</formula>
    </cfRule>
  </conditionalFormatting>
  <conditionalFormatting sqref="AN383:AN385">
    <cfRule type="cellIs" dxfId="49" priority="160" operator="equal">
      <formula>"党群工作部"</formula>
    </cfRule>
  </conditionalFormatting>
  <conditionalFormatting sqref="AN416">
    <cfRule type="cellIs" dxfId="48" priority="65" operator="equal">
      <formula>"党群工作部"</formula>
    </cfRule>
  </conditionalFormatting>
  <conditionalFormatting sqref="K436">
    <cfRule type="duplicateValues" dxfId="2" priority="3"/>
  </conditionalFormatting>
  <conditionalFormatting sqref="X436:AA436">
    <cfRule type="cellIs" dxfId="1" priority="2" operator="equal">
      <formula>"√"</formula>
    </cfRule>
  </conditionalFormatting>
  <conditionalFormatting sqref="AK436:AL436">
    <cfRule type="cellIs" dxfId="0" priority="1" operator="equal">
      <formula>"党群工作部"</formula>
    </cfRule>
  </conditionalFormatting>
  <dataValidations count="1">
    <dataValidation type="list" allowBlank="1" showInputMessage="1" showErrorMessage="1" sqref="X1:AA1 AI141 X4:Z407 AA3:AA407 X408:AA1048576" xr:uid="{00000000-0002-0000-0400-000000000000}">
      <formula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BA2A7-3AE1-42A1-A44C-7EF0AF50C8C0}">
  <sheetPr>
    <outlinePr summaryBelow="0" summaryRight="0"/>
  </sheetPr>
  <dimension ref="A1:D394"/>
  <sheetViews>
    <sheetView workbookViewId="0"/>
  </sheetViews>
  <sheetFormatPr defaultColWidth="8.81640625" defaultRowHeight="15.6" customHeight="1" x14ac:dyDescent="0.3"/>
  <cols>
    <col min="1" max="1" width="13.81640625" style="43" customWidth="1"/>
    <col min="2" max="2" width="38.1796875" style="43" customWidth="1"/>
    <col min="3" max="3" width="11.81640625" style="43" customWidth="1"/>
    <col min="4" max="4" width="42.81640625" style="43" customWidth="1"/>
  </cols>
  <sheetData>
    <row r="1" spans="1:4" ht="15.6" customHeight="1" x14ac:dyDescent="0.3">
      <c r="A1" s="44" t="s">
        <v>1935</v>
      </c>
      <c r="B1" s="44" t="s">
        <v>1936</v>
      </c>
      <c r="C1" s="44" t="s">
        <v>1937</v>
      </c>
      <c r="D1" s="44" t="s">
        <v>51</v>
      </c>
    </row>
    <row r="2" spans="1:4" ht="15.6" customHeight="1" x14ac:dyDescent="0.3">
      <c r="A2" s="45" t="s">
        <v>325</v>
      </c>
      <c r="B2" s="45" t="s">
        <v>326</v>
      </c>
      <c r="C2" s="45">
        <v>0</v>
      </c>
      <c r="D2" s="45"/>
    </row>
    <row r="3" spans="1:4" ht="15.6" customHeight="1" x14ac:dyDescent="0.3">
      <c r="A3" s="45" t="s">
        <v>317</v>
      </c>
      <c r="B3" s="45" t="s">
        <v>318</v>
      </c>
      <c r="C3" s="45"/>
      <c r="D3" s="45"/>
    </row>
    <row r="4" spans="1:4" ht="15.6" customHeight="1" x14ac:dyDescent="0.3">
      <c r="A4" s="45" t="s">
        <v>354</v>
      </c>
      <c r="B4" s="45" t="s">
        <v>355</v>
      </c>
      <c r="C4" s="45"/>
      <c r="D4" s="45"/>
    </row>
    <row r="5" spans="1:4" ht="15.6" customHeight="1" x14ac:dyDescent="0.3">
      <c r="A5" s="45" t="s">
        <v>337</v>
      </c>
      <c r="B5" s="45" t="s">
        <v>338</v>
      </c>
      <c r="C5" s="45"/>
      <c r="D5" s="45"/>
    </row>
    <row r="6" spans="1:4" ht="15.6" customHeight="1" x14ac:dyDescent="0.3">
      <c r="A6" s="45" t="s">
        <v>340</v>
      </c>
      <c r="B6" s="45" t="s">
        <v>341</v>
      </c>
      <c r="C6" s="45"/>
      <c r="D6" s="45"/>
    </row>
    <row r="7" spans="1:4" ht="15.6" customHeight="1" x14ac:dyDescent="0.3">
      <c r="A7" s="45" t="s">
        <v>344</v>
      </c>
      <c r="B7" s="45" t="s">
        <v>345</v>
      </c>
      <c r="C7" s="45"/>
      <c r="D7" s="45"/>
    </row>
    <row r="8" spans="1:4" ht="15.6" customHeight="1" x14ac:dyDescent="0.3">
      <c r="A8" s="45" t="s">
        <v>348</v>
      </c>
      <c r="B8" s="45" t="s">
        <v>349</v>
      </c>
      <c r="C8" s="45"/>
      <c r="D8" s="45"/>
    </row>
    <row r="9" spans="1:4" ht="15.6" customHeight="1" x14ac:dyDescent="0.3">
      <c r="A9" s="45" t="s">
        <v>351</v>
      </c>
      <c r="B9" s="45" t="s">
        <v>352</v>
      </c>
      <c r="C9" s="45"/>
      <c r="D9" s="45"/>
    </row>
    <row r="10" spans="1:4" ht="15.6" customHeight="1" x14ac:dyDescent="0.3">
      <c r="A10" s="45" t="s">
        <v>362</v>
      </c>
      <c r="B10" s="45" t="s">
        <v>363</v>
      </c>
      <c r="C10" s="45"/>
      <c r="D10" s="45"/>
    </row>
    <row r="11" spans="1:4" ht="15.6" customHeight="1" x14ac:dyDescent="0.3">
      <c r="A11" s="45" t="s">
        <v>331</v>
      </c>
      <c r="B11" s="45" t="s">
        <v>332</v>
      </c>
      <c r="C11" s="45"/>
      <c r="D11" s="45"/>
    </row>
    <row r="12" spans="1:4" ht="15.6" customHeight="1" x14ac:dyDescent="0.3">
      <c r="A12" s="45" t="s">
        <v>367</v>
      </c>
      <c r="B12" s="45" t="s">
        <v>368</v>
      </c>
      <c r="C12" s="45"/>
      <c r="D12" s="45"/>
    </row>
    <row r="13" spans="1:4" ht="15.6" customHeight="1" x14ac:dyDescent="0.3">
      <c r="A13" s="45" t="s">
        <v>372</v>
      </c>
      <c r="B13" s="45" t="s">
        <v>373</v>
      </c>
      <c r="C13" s="45"/>
      <c r="D13" s="45"/>
    </row>
    <row r="14" spans="1:4" ht="15.6" customHeight="1" x14ac:dyDescent="0.3">
      <c r="A14" s="45" t="s">
        <v>421</v>
      </c>
      <c r="B14" s="45" t="s">
        <v>422</v>
      </c>
      <c r="C14" s="45">
        <v>5101011000</v>
      </c>
      <c r="D14" s="45" t="s">
        <v>425</v>
      </c>
    </row>
    <row r="15" spans="1:4" ht="15.6" customHeight="1" x14ac:dyDescent="0.3">
      <c r="A15" s="45" t="s">
        <v>431</v>
      </c>
      <c r="B15" s="45" t="s">
        <v>432</v>
      </c>
      <c r="C15" s="45">
        <v>5101044000</v>
      </c>
      <c r="D15" s="45" t="s">
        <v>235</v>
      </c>
    </row>
    <row r="16" spans="1:4" ht="15.6" customHeight="1" x14ac:dyDescent="0.3">
      <c r="A16" s="45" t="s">
        <v>427</v>
      </c>
      <c r="B16" s="45" t="s">
        <v>428</v>
      </c>
      <c r="C16" s="45">
        <v>5101011000</v>
      </c>
      <c r="D16" s="45" t="s">
        <v>425</v>
      </c>
    </row>
    <row r="17" spans="1:4" ht="15.6" customHeight="1" x14ac:dyDescent="0.3">
      <c r="A17" s="45" t="s">
        <v>442</v>
      </c>
      <c r="B17" s="45" t="s">
        <v>443</v>
      </c>
      <c r="C17" s="45">
        <v>5101011000</v>
      </c>
      <c r="D17" s="45" t="s">
        <v>425</v>
      </c>
    </row>
    <row r="18" spans="1:4" ht="15.6" customHeight="1" x14ac:dyDescent="0.3">
      <c r="A18" s="45" t="s">
        <v>445</v>
      </c>
      <c r="B18" s="45" t="s">
        <v>446</v>
      </c>
      <c r="C18" s="45">
        <v>5101036000</v>
      </c>
      <c r="D18" s="45" t="s">
        <v>449</v>
      </c>
    </row>
    <row r="19" spans="1:4" ht="15.6" customHeight="1" x14ac:dyDescent="0.3">
      <c r="A19" s="45" t="s">
        <v>452</v>
      </c>
      <c r="B19" s="45" t="s">
        <v>453</v>
      </c>
      <c r="C19" s="45">
        <v>5101011000</v>
      </c>
      <c r="D19" s="45" t="s">
        <v>425</v>
      </c>
    </row>
    <row r="20" spans="1:4" ht="15.6" customHeight="1" x14ac:dyDescent="0.3">
      <c r="A20" s="45" t="s">
        <v>455</v>
      </c>
      <c r="B20" s="45" t="s">
        <v>456</v>
      </c>
      <c r="C20" s="45">
        <v>2211089900</v>
      </c>
      <c r="D20" s="45" t="s">
        <v>459</v>
      </c>
    </row>
    <row r="21" spans="1:4" ht="15.6" customHeight="1" x14ac:dyDescent="0.3">
      <c r="A21" s="45" t="s">
        <v>461</v>
      </c>
      <c r="B21" s="45" t="s">
        <v>462</v>
      </c>
      <c r="C21" s="45">
        <v>2211080100</v>
      </c>
      <c r="D21" s="45" t="s">
        <v>465</v>
      </c>
    </row>
    <row r="22" spans="1:4" ht="15.6" customHeight="1" x14ac:dyDescent="0.3">
      <c r="A22" s="45" t="s">
        <v>466</v>
      </c>
      <c r="B22" s="45" t="s">
        <v>467</v>
      </c>
      <c r="C22" s="45">
        <v>2211080200</v>
      </c>
      <c r="D22" s="45" t="s">
        <v>470</v>
      </c>
    </row>
    <row r="23" spans="1:4" ht="15.6" customHeight="1" x14ac:dyDescent="0.3">
      <c r="A23" s="45" t="s">
        <v>479</v>
      </c>
      <c r="B23" s="45" t="s">
        <v>480</v>
      </c>
      <c r="C23" s="45">
        <v>5101051000</v>
      </c>
      <c r="D23" s="45" t="s">
        <v>483</v>
      </c>
    </row>
    <row r="24" spans="1:4" ht="15.6" customHeight="1" x14ac:dyDescent="0.3">
      <c r="A24" s="45" t="s">
        <v>485</v>
      </c>
      <c r="B24" s="45" t="s">
        <v>486</v>
      </c>
      <c r="C24" s="45">
        <v>5101051000</v>
      </c>
      <c r="D24" s="45" t="s">
        <v>483</v>
      </c>
    </row>
    <row r="25" spans="1:4" ht="15.6" customHeight="1" x14ac:dyDescent="0.3">
      <c r="A25" s="45" t="s">
        <v>489</v>
      </c>
      <c r="B25" s="45" t="s">
        <v>490</v>
      </c>
      <c r="C25" s="45">
        <v>5101051000</v>
      </c>
      <c r="D25" s="45" t="s">
        <v>483</v>
      </c>
    </row>
    <row r="26" spans="1:4" ht="15.6" customHeight="1" x14ac:dyDescent="0.3">
      <c r="A26" s="45" t="s">
        <v>492</v>
      </c>
      <c r="B26" s="45" t="s">
        <v>493</v>
      </c>
      <c r="C26" s="45">
        <v>5101068000</v>
      </c>
      <c r="D26" s="45" t="s">
        <v>496</v>
      </c>
    </row>
    <row r="27" spans="1:4" ht="15.6" customHeight="1" x14ac:dyDescent="0.3">
      <c r="A27" s="45" t="s">
        <v>497</v>
      </c>
      <c r="B27" s="45" t="s">
        <v>498</v>
      </c>
      <c r="C27" s="45">
        <v>5101068000</v>
      </c>
      <c r="D27" s="45" t="s">
        <v>496</v>
      </c>
    </row>
    <row r="28" spans="1:4" ht="15.6" customHeight="1" x14ac:dyDescent="0.3">
      <c r="A28" s="45" t="s">
        <v>501</v>
      </c>
      <c r="B28" s="45" t="s">
        <v>502</v>
      </c>
      <c r="C28" s="45">
        <v>5101068000</v>
      </c>
      <c r="D28" s="45" t="s">
        <v>496</v>
      </c>
    </row>
    <row r="29" spans="1:4" ht="15.6" customHeight="1" x14ac:dyDescent="0.3">
      <c r="A29" s="45" t="s">
        <v>504</v>
      </c>
      <c r="B29" s="45" t="s">
        <v>505</v>
      </c>
      <c r="C29" s="45">
        <v>2211070200</v>
      </c>
      <c r="D29" s="45" t="s">
        <v>508</v>
      </c>
    </row>
    <row r="30" spans="1:4" ht="15.6" customHeight="1" x14ac:dyDescent="0.3">
      <c r="A30" s="45" t="s">
        <v>510</v>
      </c>
      <c r="B30" s="45" t="s">
        <v>511</v>
      </c>
      <c r="C30" s="45">
        <v>2211070200</v>
      </c>
      <c r="D30" s="45" t="s">
        <v>508</v>
      </c>
    </row>
    <row r="31" spans="1:4" ht="15.6" customHeight="1" x14ac:dyDescent="0.3">
      <c r="A31" s="45" t="s">
        <v>513</v>
      </c>
      <c r="B31" s="45" t="s">
        <v>514</v>
      </c>
      <c r="C31" s="45">
        <v>2211070200</v>
      </c>
      <c r="D31" s="45" t="s">
        <v>508</v>
      </c>
    </row>
    <row r="32" spans="1:4" ht="15.6" customHeight="1" x14ac:dyDescent="0.3">
      <c r="A32" s="45" t="s">
        <v>516</v>
      </c>
      <c r="B32" s="45" t="s">
        <v>517</v>
      </c>
      <c r="C32" s="45">
        <v>2211070200</v>
      </c>
      <c r="D32" s="45" t="s">
        <v>508</v>
      </c>
    </row>
    <row r="33" spans="1:4" ht="15.6" customHeight="1" x14ac:dyDescent="0.3">
      <c r="A33" s="45" t="s">
        <v>520</v>
      </c>
      <c r="B33" s="45" t="s">
        <v>521</v>
      </c>
      <c r="C33" s="45">
        <v>5101011000</v>
      </c>
      <c r="D33" s="45" t="s">
        <v>425</v>
      </c>
    </row>
    <row r="34" spans="1:4" ht="15.6" customHeight="1" x14ac:dyDescent="0.3">
      <c r="A34" s="45" t="s">
        <v>534</v>
      </c>
      <c r="B34" s="45" t="s">
        <v>535</v>
      </c>
      <c r="C34" s="45">
        <v>5101011000</v>
      </c>
      <c r="D34" s="45" t="s">
        <v>425</v>
      </c>
    </row>
    <row r="35" spans="1:4" ht="15.6" customHeight="1" x14ac:dyDescent="0.3">
      <c r="A35" s="45" t="s">
        <v>564</v>
      </c>
      <c r="B35" s="45" t="s">
        <v>565</v>
      </c>
      <c r="C35" s="45">
        <v>5301000300</v>
      </c>
      <c r="D35" s="45" t="s">
        <v>568</v>
      </c>
    </row>
    <row r="36" spans="1:4" ht="15.6" customHeight="1" x14ac:dyDescent="0.3">
      <c r="A36" s="45" t="s">
        <v>399</v>
      </c>
      <c r="B36" s="45" t="s">
        <v>400</v>
      </c>
      <c r="C36" s="45"/>
      <c r="D36" s="45"/>
    </row>
    <row r="37" spans="1:4" ht="15.6" customHeight="1" x14ac:dyDescent="0.3">
      <c r="A37" s="45" t="s">
        <v>409</v>
      </c>
      <c r="B37" s="45" t="s">
        <v>410</v>
      </c>
      <c r="C37" s="45"/>
      <c r="D37" s="45"/>
    </row>
    <row r="38" spans="1:4" ht="15.6" customHeight="1" x14ac:dyDescent="0.3">
      <c r="A38" s="45" t="s">
        <v>414</v>
      </c>
      <c r="B38" s="45" t="s">
        <v>413</v>
      </c>
      <c r="C38" s="45"/>
      <c r="D38" s="45"/>
    </row>
    <row r="39" spans="1:4" ht="15.6" customHeight="1" x14ac:dyDescent="0.3">
      <c r="A39" s="45" t="s">
        <v>417</v>
      </c>
      <c r="B39" s="45" t="s">
        <v>418</v>
      </c>
      <c r="C39" s="45"/>
      <c r="D39" s="45"/>
    </row>
    <row r="40" spans="1:4" ht="15.6" customHeight="1" x14ac:dyDescent="0.3">
      <c r="A40" s="45" t="s">
        <v>571</v>
      </c>
      <c r="B40" s="45" t="s">
        <v>572</v>
      </c>
      <c r="C40" s="45"/>
      <c r="D40" s="45"/>
    </row>
    <row r="41" spans="1:4" ht="15.6" customHeight="1" x14ac:dyDescent="0.3">
      <c r="A41" s="45" t="s">
        <v>558</v>
      </c>
      <c r="B41" s="45" t="s">
        <v>559</v>
      </c>
      <c r="C41" s="45">
        <v>5301001400</v>
      </c>
      <c r="D41" s="45" t="s">
        <v>562</v>
      </c>
    </row>
    <row r="42" spans="1:4" ht="15.6" customHeight="1" x14ac:dyDescent="0.3">
      <c r="A42" s="45" t="s">
        <v>581</v>
      </c>
      <c r="B42" s="45" t="s">
        <v>582</v>
      </c>
      <c r="C42" s="45"/>
      <c r="D42" s="45"/>
    </row>
    <row r="43" spans="1:4" ht="15.6" customHeight="1" x14ac:dyDescent="0.3">
      <c r="A43" s="45" t="s">
        <v>584</v>
      </c>
      <c r="B43" s="45" t="s">
        <v>585</v>
      </c>
      <c r="C43" s="45"/>
      <c r="D43" s="45"/>
    </row>
    <row r="44" spans="1:4" ht="15.6" customHeight="1" x14ac:dyDescent="0.3">
      <c r="A44" s="45" t="s">
        <v>577</v>
      </c>
      <c r="B44" s="45" t="s">
        <v>578</v>
      </c>
      <c r="C44" s="45"/>
      <c r="D44" s="45"/>
    </row>
    <row r="45" spans="1:4" ht="15.6" customHeight="1" x14ac:dyDescent="0.3">
      <c r="A45" s="45" t="s">
        <v>590</v>
      </c>
      <c r="B45" s="45" t="s">
        <v>591</v>
      </c>
      <c r="C45" s="45"/>
      <c r="D45" s="45"/>
    </row>
    <row r="46" spans="1:4" ht="15.6" customHeight="1" x14ac:dyDescent="0.3">
      <c r="A46" s="45" t="s">
        <v>952</v>
      </c>
      <c r="B46" s="45" t="s">
        <v>953</v>
      </c>
      <c r="C46" s="45">
        <v>5101045000</v>
      </c>
      <c r="D46" s="45" t="s">
        <v>956</v>
      </c>
    </row>
    <row r="47" spans="1:4" ht="15.6" customHeight="1" x14ac:dyDescent="0.3">
      <c r="A47" s="45" t="s">
        <v>958</v>
      </c>
      <c r="B47" s="45" t="s">
        <v>959</v>
      </c>
      <c r="C47" s="45">
        <v>5101045000</v>
      </c>
      <c r="D47" s="45" t="s">
        <v>956</v>
      </c>
    </row>
    <row r="48" spans="1:4" ht="15.6" customHeight="1" x14ac:dyDescent="0.3">
      <c r="A48" s="45" t="s">
        <v>961</v>
      </c>
      <c r="B48" s="45" t="s">
        <v>962</v>
      </c>
      <c r="C48" s="45">
        <v>5101045000</v>
      </c>
      <c r="D48" s="45" t="s">
        <v>956</v>
      </c>
    </row>
    <row r="49" spans="1:4" ht="15.6" customHeight="1" x14ac:dyDescent="0.3">
      <c r="A49" s="45" t="s">
        <v>964</v>
      </c>
      <c r="B49" s="45" t="s">
        <v>965</v>
      </c>
      <c r="C49" s="45">
        <v>5101063000</v>
      </c>
      <c r="D49" s="45" t="s">
        <v>874</v>
      </c>
    </row>
    <row r="50" spans="1:4" ht="15.6" customHeight="1" x14ac:dyDescent="0.3">
      <c r="A50" s="45" t="s">
        <v>551</v>
      </c>
      <c r="B50" s="45" t="s">
        <v>552</v>
      </c>
      <c r="C50" s="45">
        <v>5101011000</v>
      </c>
      <c r="D50" s="45" t="s">
        <v>425</v>
      </c>
    </row>
    <row r="51" spans="1:4" ht="15.6" customHeight="1" x14ac:dyDescent="0.3">
      <c r="A51" s="45" t="s">
        <v>971</v>
      </c>
      <c r="B51" s="45" t="s">
        <v>972</v>
      </c>
      <c r="C51" s="45">
        <v>5101063000</v>
      </c>
      <c r="D51" s="45" t="s">
        <v>874</v>
      </c>
    </row>
    <row r="52" spans="1:4" ht="15.6" customHeight="1" x14ac:dyDescent="0.3">
      <c r="A52" s="45" t="s">
        <v>244</v>
      </c>
      <c r="B52" s="45" t="s">
        <v>990</v>
      </c>
      <c r="C52" s="45">
        <v>5101039001</v>
      </c>
      <c r="D52" s="45" t="s">
        <v>247</v>
      </c>
    </row>
    <row r="53" spans="1:4" ht="15.6" customHeight="1" x14ac:dyDescent="0.3">
      <c r="A53" s="45" t="s">
        <v>248</v>
      </c>
      <c r="B53" s="45" t="s">
        <v>992</v>
      </c>
      <c r="C53" s="45">
        <v>5101039001</v>
      </c>
      <c r="D53" s="45" t="s">
        <v>247</v>
      </c>
    </row>
    <row r="54" spans="1:4" ht="15.6" customHeight="1" x14ac:dyDescent="0.3">
      <c r="A54" s="45" t="s">
        <v>1744</v>
      </c>
      <c r="B54" s="45" t="s">
        <v>1938</v>
      </c>
      <c r="C54" s="45">
        <v>5101011000</v>
      </c>
      <c r="D54" s="45" t="s">
        <v>425</v>
      </c>
    </row>
    <row r="55" spans="1:4" ht="15.6" customHeight="1" x14ac:dyDescent="0.3">
      <c r="A55" s="45" t="s">
        <v>997</v>
      </c>
      <c r="B55" s="45" t="s">
        <v>998</v>
      </c>
      <c r="C55" s="45">
        <v>5101039002</v>
      </c>
      <c r="D55" s="45" t="s">
        <v>1001</v>
      </c>
    </row>
    <row r="56" spans="1:4" ht="15.6" customHeight="1" x14ac:dyDescent="0.3">
      <c r="A56" s="45" t="s">
        <v>1002</v>
      </c>
      <c r="B56" s="45" t="s">
        <v>1003</v>
      </c>
      <c r="C56" s="45">
        <v>5101039002</v>
      </c>
      <c r="D56" s="45" t="s">
        <v>1001</v>
      </c>
    </row>
    <row r="57" spans="1:4" ht="15.6" customHeight="1" x14ac:dyDescent="0.3">
      <c r="A57" s="45" t="s">
        <v>772</v>
      </c>
      <c r="B57" s="45" t="s">
        <v>773</v>
      </c>
      <c r="C57" s="45">
        <v>5101011000</v>
      </c>
      <c r="D57" s="45" t="s">
        <v>425</v>
      </c>
    </row>
    <row r="58" spans="1:4" ht="15.6" customHeight="1" x14ac:dyDescent="0.3">
      <c r="A58" s="45" t="s">
        <v>1018</v>
      </c>
      <c r="B58" s="45" t="s">
        <v>1019</v>
      </c>
      <c r="C58" s="45">
        <v>5101030000</v>
      </c>
      <c r="D58" s="45" t="s">
        <v>1022</v>
      </c>
    </row>
    <row r="59" spans="1:4" ht="15.6" customHeight="1" x14ac:dyDescent="0.3">
      <c r="A59" s="45" t="s">
        <v>1023</v>
      </c>
      <c r="B59" s="45" t="s">
        <v>1024</v>
      </c>
      <c r="C59" s="45">
        <v>5101030000</v>
      </c>
      <c r="D59" s="45" t="s">
        <v>1022</v>
      </c>
    </row>
    <row r="60" spans="1:4" ht="15.6" customHeight="1" x14ac:dyDescent="0.3">
      <c r="A60" s="45" t="s">
        <v>1026</v>
      </c>
      <c r="B60" s="45" t="s">
        <v>1027</v>
      </c>
      <c r="C60" s="45">
        <v>5101039003</v>
      </c>
      <c r="D60" s="45" t="s">
        <v>1030</v>
      </c>
    </row>
    <row r="61" spans="1:4" ht="15.6" customHeight="1" x14ac:dyDescent="0.3">
      <c r="A61" s="45" t="s">
        <v>775</v>
      </c>
      <c r="B61" s="45" t="s">
        <v>776</v>
      </c>
      <c r="C61" s="45">
        <v>5101043000</v>
      </c>
      <c r="D61" s="45" t="s">
        <v>766</v>
      </c>
    </row>
    <row r="62" spans="1:4" ht="15.6" customHeight="1" x14ac:dyDescent="0.3">
      <c r="A62" s="45" t="s">
        <v>1769</v>
      </c>
      <c r="B62" s="45" t="s">
        <v>1770</v>
      </c>
      <c r="C62" s="45">
        <v>5101069000</v>
      </c>
      <c r="D62" s="45" t="s">
        <v>1038</v>
      </c>
    </row>
    <row r="63" spans="1:4" ht="15.6" customHeight="1" x14ac:dyDescent="0.3">
      <c r="A63" s="45" t="s">
        <v>587</v>
      </c>
      <c r="B63" s="45" t="s">
        <v>588</v>
      </c>
      <c r="C63" s="45"/>
      <c r="D63" s="45"/>
    </row>
    <row r="64" spans="1:4" ht="15.6" customHeight="1" x14ac:dyDescent="0.3">
      <c r="A64" s="45" t="s">
        <v>1042</v>
      </c>
      <c r="B64" s="45" t="s">
        <v>1043</v>
      </c>
      <c r="C64" s="45">
        <v>5101044000</v>
      </c>
      <c r="D64" s="45" t="s">
        <v>235</v>
      </c>
    </row>
    <row r="65" spans="1:4" ht="15.6" customHeight="1" x14ac:dyDescent="0.3">
      <c r="A65" s="45" t="s">
        <v>1045</v>
      </c>
      <c r="B65" s="45" t="s">
        <v>1046</v>
      </c>
      <c r="C65" s="45">
        <v>5101037000</v>
      </c>
      <c r="D65" s="45" t="s">
        <v>1049</v>
      </c>
    </row>
    <row r="66" spans="1:4" ht="15.6" customHeight="1" x14ac:dyDescent="0.3">
      <c r="A66" s="45" t="s">
        <v>1050</v>
      </c>
      <c r="B66" s="45" t="s">
        <v>1051</v>
      </c>
      <c r="C66" s="45">
        <v>5101011000</v>
      </c>
      <c r="D66" s="45" t="s">
        <v>425</v>
      </c>
    </row>
    <row r="67" spans="1:4" ht="15.6" customHeight="1" x14ac:dyDescent="0.3">
      <c r="A67" s="45" t="s">
        <v>785</v>
      </c>
      <c r="B67" s="45" t="s">
        <v>786</v>
      </c>
      <c r="C67" s="45">
        <v>2211020000</v>
      </c>
      <c r="D67" s="45" t="s">
        <v>789</v>
      </c>
    </row>
    <row r="68" spans="1:4" ht="15.6" customHeight="1" x14ac:dyDescent="0.3">
      <c r="A68" s="45" t="s">
        <v>1056</v>
      </c>
      <c r="B68" s="45" t="s">
        <v>1057</v>
      </c>
      <c r="C68" s="45">
        <v>5101030000</v>
      </c>
      <c r="D68" s="45" t="s">
        <v>1022</v>
      </c>
    </row>
    <row r="69" spans="1:4" ht="15.6" customHeight="1" x14ac:dyDescent="0.3">
      <c r="A69" s="45" t="s">
        <v>609</v>
      </c>
      <c r="B69" s="45" t="s">
        <v>610</v>
      </c>
      <c r="C69" s="45">
        <v>5101057000</v>
      </c>
      <c r="D69" s="45" t="s">
        <v>615</v>
      </c>
    </row>
    <row r="70" spans="1:4" ht="15.6" customHeight="1" x14ac:dyDescent="0.3">
      <c r="A70" s="45" t="s">
        <v>625</v>
      </c>
      <c r="B70" s="45" t="s">
        <v>626</v>
      </c>
      <c r="C70" s="45">
        <v>5101057000</v>
      </c>
      <c r="D70" s="45" t="s">
        <v>615</v>
      </c>
    </row>
    <row r="71" spans="1:4" ht="15.6" customHeight="1" x14ac:dyDescent="0.3">
      <c r="A71" s="45" t="s">
        <v>1479</v>
      </c>
      <c r="B71" s="45" t="s">
        <v>1480</v>
      </c>
      <c r="C71" s="45">
        <v>5301000500</v>
      </c>
      <c r="D71" s="45" t="s">
        <v>1483</v>
      </c>
    </row>
    <row r="72" spans="1:4" ht="15.6" customHeight="1" x14ac:dyDescent="0.3">
      <c r="A72" s="45" t="s">
        <v>646</v>
      </c>
      <c r="B72" s="45" t="s">
        <v>647</v>
      </c>
      <c r="C72" s="45">
        <v>5101015000</v>
      </c>
      <c r="D72" s="45" t="s">
        <v>643</v>
      </c>
    </row>
    <row r="73" spans="1:4" ht="15.6" customHeight="1" x14ac:dyDescent="0.3">
      <c r="A73" s="45" t="s">
        <v>593</v>
      </c>
      <c r="B73" s="45" t="s">
        <v>594</v>
      </c>
      <c r="C73" s="45"/>
      <c r="D73" s="45"/>
    </row>
    <row r="74" spans="1:4" ht="15.6" customHeight="1" x14ac:dyDescent="0.3">
      <c r="A74" s="45" t="s">
        <v>652</v>
      </c>
      <c r="B74" s="45" t="s">
        <v>653</v>
      </c>
      <c r="C74" s="45">
        <v>5101015000</v>
      </c>
      <c r="D74" s="45" t="s">
        <v>643</v>
      </c>
    </row>
    <row r="75" spans="1:4" ht="15.6" customHeight="1" x14ac:dyDescent="0.3">
      <c r="A75" s="45" t="s">
        <v>667</v>
      </c>
      <c r="B75" s="45" t="s">
        <v>668</v>
      </c>
      <c r="C75" s="45">
        <v>5101015000</v>
      </c>
      <c r="D75" s="45" t="s">
        <v>643</v>
      </c>
    </row>
    <row r="76" spans="1:4" ht="15.6" customHeight="1" x14ac:dyDescent="0.3">
      <c r="A76" s="45" t="s">
        <v>670</v>
      </c>
      <c r="B76" s="45" t="s">
        <v>671</v>
      </c>
      <c r="C76" s="45">
        <v>5101014000</v>
      </c>
      <c r="D76" s="45" t="s">
        <v>674</v>
      </c>
    </row>
    <row r="77" spans="1:4" ht="15.6" customHeight="1" x14ac:dyDescent="0.3">
      <c r="A77" s="45" t="s">
        <v>675</v>
      </c>
      <c r="B77" s="45" t="s">
        <v>676</v>
      </c>
      <c r="C77" s="45">
        <v>5101015000</v>
      </c>
      <c r="D77" s="45" t="s">
        <v>643</v>
      </c>
    </row>
    <row r="78" spans="1:4" ht="15.6" customHeight="1" x14ac:dyDescent="0.3">
      <c r="A78" s="45" t="s">
        <v>678</v>
      </c>
      <c r="B78" s="45" t="s">
        <v>679</v>
      </c>
      <c r="C78" s="45">
        <v>5101050000</v>
      </c>
      <c r="D78" s="45" t="s">
        <v>682</v>
      </c>
    </row>
    <row r="79" spans="1:4" ht="15.6" customHeight="1" x14ac:dyDescent="0.3">
      <c r="A79" s="45" t="s">
        <v>685</v>
      </c>
      <c r="B79" s="45" t="s">
        <v>686</v>
      </c>
      <c r="C79" s="45">
        <v>5101050000</v>
      </c>
      <c r="D79" s="45" t="s">
        <v>682</v>
      </c>
    </row>
    <row r="80" spans="1:4" ht="15.6" customHeight="1" x14ac:dyDescent="0.3">
      <c r="A80" s="45" t="s">
        <v>687</v>
      </c>
      <c r="B80" s="45" t="s">
        <v>688</v>
      </c>
      <c r="C80" s="45">
        <v>5101050000</v>
      </c>
      <c r="D80" s="45" t="s">
        <v>682</v>
      </c>
    </row>
    <row r="81" spans="1:4" ht="15.6" customHeight="1" x14ac:dyDescent="0.3">
      <c r="A81" s="45" t="s">
        <v>689</v>
      </c>
      <c r="B81" s="45" t="s">
        <v>690</v>
      </c>
      <c r="C81" s="45">
        <v>5101050000</v>
      </c>
      <c r="D81" s="45" t="s">
        <v>682</v>
      </c>
    </row>
    <row r="82" spans="1:4" ht="15.6" customHeight="1" x14ac:dyDescent="0.3">
      <c r="A82" s="45" t="s">
        <v>691</v>
      </c>
      <c r="B82" s="45" t="s">
        <v>692</v>
      </c>
      <c r="C82" s="45">
        <v>5101050000</v>
      </c>
      <c r="D82" s="45" t="s">
        <v>682</v>
      </c>
    </row>
    <row r="83" spans="1:4" ht="15.6" customHeight="1" x14ac:dyDescent="0.3">
      <c r="A83" s="45" t="s">
        <v>693</v>
      </c>
      <c r="B83" s="45" t="s">
        <v>694</v>
      </c>
      <c r="C83" s="45">
        <v>5101050000</v>
      </c>
      <c r="D83" s="45" t="s">
        <v>682</v>
      </c>
    </row>
    <row r="84" spans="1:4" ht="15.6" customHeight="1" x14ac:dyDescent="0.3">
      <c r="A84" s="45" t="s">
        <v>696</v>
      </c>
      <c r="B84" s="45" t="s">
        <v>697</v>
      </c>
      <c r="C84" s="45">
        <v>5101050000</v>
      </c>
      <c r="D84" s="45" t="s">
        <v>682</v>
      </c>
    </row>
    <row r="85" spans="1:4" ht="15.6" customHeight="1" x14ac:dyDescent="0.3">
      <c r="A85" s="45" t="s">
        <v>1645</v>
      </c>
      <c r="B85" s="45" t="s">
        <v>1646</v>
      </c>
      <c r="C85" s="45"/>
      <c r="D85" s="45"/>
    </row>
    <row r="86" spans="1:4" ht="15.6" customHeight="1" x14ac:dyDescent="0.3">
      <c r="A86" s="45" t="s">
        <v>699</v>
      </c>
      <c r="B86" s="45" t="s">
        <v>700</v>
      </c>
      <c r="C86" s="45">
        <v>6401050000</v>
      </c>
      <c r="D86" s="45" t="s">
        <v>702</v>
      </c>
    </row>
    <row r="87" spans="1:4" ht="15.6" customHeight="1" x14ac:dyDescent="0.3">
      <c r="A87" s="45" t="s">
        <v>703</v>
      </c>
      <c r="B87" s="45" t="s">
        <v>704</v>
      </c>
      <c r="C87" s="45">
        <v>6401050000</v>
      </c>
      <c r="D87" s="45" t="s">
        <v>702</v>
      </c>
    </row>
    <row r="88" spans="1:4" ht="15.6" customHeight="1" x14ac:dyDescent="0.3">
      <c r="A88" s="45" t="s">
        <v>705</v>
      </c>
      <c r="B88" s="45" t="s">
        <v>706</v>
      </c>
      <c r="C88" s="45">
        <v>6401050000</v>
      </c>
      <c r="D88" s="45" t="s">
        <v>702</v>
      </c>
    </row>
    <row r="89" spans="1:4" ht="15.6" customHeight="1" x14ac:dyDescent="0.3">
      <c r="A89" s="45" t="s">
        <v>707</v>
      </c>
      <c r="B89" s="45" t="s">
        <v>708</v>
      </c>
      <c r="C89" s="45">
        <v>6401050000</v>
      </c>
      <c r="D89" s="45" t="s">
        <v>702</v>
      </c>
    </row>
    <row r="90" spans="1:4" ht="15.6" customHeight="1" x14ac:dyDescent="0.3">
      <c r="A90" s="45" t="s">
        <v>709</v>
      </c>
      <c r="B90" s="45" t="s">
        <v>710</v>
      </c>
      <c r="C90" s="45">
        <v>6401050000</v>
      </c>
      <c r="D90" s="45" t="s">
        <v>702</v>
      </c>
    </row>
    <row r="91" spans="1:4" ht="15.6" customHeight="1" x14ac:dyDescent="0.3">
      <c r="A91" s="45" t="s">
        <v>711</v>
      </c>
      <c r="B91" s="45" t="s">
        <v>712</v>
      </c>
      <c r="C91" s="45">
        <v>6401050000</v>
      </c>
      <c r="D91" s="45" t="s">
        <v>702</v>
      </c>
    </row>
    <row r="92" spans="1:4" ht="15.6" customHeight="1" x14ac:dyDescent="0.3">
      <c r="A92" s="45" t="s">
        <v>717</v>
      </c>
      <c r="B92" s="45" t="s">
        <v>718</v>
      </c>
      <c r="C92" s="45">
        <v>5101050000</v>
      </c>
      <c r="D92" s="45" t="s">
        <v>682</v>
      </c>
    </row>
    <row r="93" spans="1:4" ht="15.6" customHeight="1" x14ac:dyDescent="0.3">
      <c r="A93" s="45" t="s">
        <v>750</v>
      </c>
      <c r="B93" s="45" t="s">
        <v>751</v>
      </c>
      <c r="C93" s="45">
        <v>5101011000</v>
      </c>
      <c r="D93" s="45" t="s">
        <v>425</v>
      </c>
    </row>
    <row r="94" spans="1:4" ht="15.6" customHeight="1" x14ac:dyDescent="0.3">
      <c r="A94" s="45" t="s">
        <v>753</v>
      </c>
      <c r="B94" s="45" t="s">
        <v>754</v>
      </c>
      <c r="C94" s="45">
        <v>5101062000</v>
      </c>
      <c r="D94" s="45" t="s">
        <v>759</v>
      </c>
    </row>
    <row r="95" spans="1:4" ht="15.6" customHeight="1" x14ac:dyDescent="0.3">
      <c r="A95" s="45" t="s">
        <v>390</v>
      </c>
      <c r="B95" s="45" t="s">
        <v>391</v>
      </c>
      <c r="C95" s="45"/>
      <c r="D95" s="45"/>
    </row>
    <row r="96" spans="1:4" ht="15.6" customHeight="1" x14ac:dyDescent="0.3">
      <c r="A96" s="45" t="s">
        <v>760</v>
      </c>
      <c r="B96" s="45" t="s">
        <v>761</v>
      </c>
      <c r="C96" s="45">
        <v>5101043000</v>
      </c>
      <c r="D96" s="45" t="s">
        <v>766</v>
      </c>
    </row>
    <row r="97" spans="1:4" ht="15.6" customHeight="1" x14ac:dyDescent="0.3">
      <c r="A97" s="45" t="s">
        <v>767</v>
      </c>
      <c r="B97" s="45" t="s">
        <v>768</v>
      </c>
      <c r="C97" s="45">
        <v>5101036000</v>
      </c>
      <c r="D97" s="45" t="s">
        <v>449</v>
      </c>
    </row>
    <row r="98" spans="1:4" ht="15.6" customHeight="1" x14ac:dyDescent="0.3">
      <c r="A98" s="45" t="s">
        <v>825</v>
      </c>
      <c r="B98" s="45" t="s">
        <v>826</v>
      </c>
      <c r="C98" s="45">
        <v>5101021000</v>
      </c>
      <c r="D98" s="45" t="s">
        <v>831</v>
      </c>
    </row>
    <row r="99" spans="1:4" ht="15.6" customHeight="1" x14ac:dyDescent="0.3">
      <c r="A99" s="45" t="s">
        <v>832</v>
      </c>
      <c r="B99" s="45" t="s">
        <v>833</v>
      </c>
      <c r="C99" s="45">
        <v>5101021000</v>
      </c>
      <c r="D99" s="45" t="s">
        <v>831</v>
      </c>
    </row>
    <row r="100" spans="1:4" ht="15.6" customHeight="1" x14ac:dyDescent="0.3">
      <c r="A100" s="45" t="s">
        <v>782</v>
      </c>
      <c r="B100" s="45" t="s">
        <v>783</v>
      </c>
      <c r="C100" s="45">
        <v>5101043000</v>
      </c>
      <c r="D100" s="45" t="s">
        <v>766</v>
      </c>
    </row>
    <row r="101" spans="1:4" ht="15.6" customHeight="1" x14ac:dyDescent="0.3">
      <c r="A101" s="45" t="s">
        <v>778</v>
      </c>
      <c r="B101" s="45" t="s">
        <v>779</v>
      </c>
      <c r="C101" s="45">
        <v>5101043000</v>
      </c>
      <c r="D101" s="45" t="s">
        <v>766</v>
      </c>
    </row>
    <row r="102" spans="1:4" ht="15.6" customHeight="1" x14ac:dyDescent="0.3">
      <c r="A102" s="45" t="s">
        <v>808</v>
      </c>
      <c r="B102" s="45" t="s">
        <v>809</v>
      </c>
      <c r="C102" s="45">
        <v>5101029000</v>
      </c>
      <c r="D102" s="45" t="s">
        <v>814</v>
      </c>
    </row>
    <row r="103" spans="1:4" ht="15.6" customHeight="1" x14ac:dyDescent="0.3">
      <c r="A103" s="45" t="s">
        <v>815</v>
      </c>
      <c r="B103" s="45" t="s">
        <v>816</v>
      </c>
      <c r="C103" s="45">
        <v>5101044000</v>
      </c>
      <c r="D103" s="45" t="s">
        <v>235</v>
      </c>
    </row>
    <row r="104" spans="1:4" ht="15.6" customHeight="1" x14ac:dyDescent="0.3">
      <c r="A104" s="45" t="s">
        <v>819</v>
      </c>
      <c r="B104" s="45" t="s">
        <v>820</v>
      </c>
      <c r="C104" s="45">
        <v>5101044000</v>
      </c>
      <c r="D104" s="45" t="s">
        <v>235</v>
      </c>
    </row>
    <row r="105" spans="1:4" ht="15.6" customHeight="1" x14ac:dyDescent="0.3">
      <c r="A105" s="45" t="s">
        <v>822</v>
      </c>
      <c r="B105" s="45" t="s">
        <v>823</v>
      </c>
      <c r="C105" s="45">
        <v>2211020000</v>
      </c>
      <c r="D105" s="45" t="s">
        <v>789</v>
      </c>
    </row>
    <row r="106" spans="1:4" ht="15.6" customHeight="1" x14ac:dyDescent="0.3">
      <c r="A106" s="45" t="s">
        <v>835</v>
      </c>
      <c r="B106" s="45" t="s">
        <v>836</v>
      </c>
      <c r="C106" s="45">
        <v>5101021000</v>
      </c>
      <c r="D106" s="45" t="s">
        <v>831</v>
      </c>
    </row>
    <row r="107" spans="1:4" ht="15.6" customHeight="1" x14ac:dyDescent="0.3">
      <c r="A107" s="45" t="s">
        <v>1125</v>
      </c>
      <c r="B107" s="45" t="s">
        <v>1126</v>
      </c>
      <c r="C107" s="45">
        <v>5101039099</v>
      </c>
      <c r="D107" s="45" t="s">
        <v>619</v>
      </c>
    </row>
    <row r="108" spans="1:4" ht="15.6" customHeight="1" x14ac:dyDescent="0.3">
      <c r="A108" s="45" t="s">
        <v>839</v>
      </c>
      <c r="B108" s="45" t="s">
        <v>840</v>
      </c>
      <c r="C108" s="45">
        <v>5101059000</v>
      </c>
      <c r="D108" s="45" t="s">
        <v>845</v>
      </c>
    </row>
    <row r="109" spans="1:4" ht="15.6" customHeight="1" x14ac:dyDescent="0.3">
      <c r="A109" s="45" t="s">
        <v>846</v>
      </c>
      <c r="B109" s="45" t="s">
        <v>847</v>
      </c>
      <c r="C109" s="45">
        <v>5101052000</v>
      </c>
      <c r="D109" s="45" t="s">
        <v>854</v>
      </c>
    </row>
    <row r="110" spans="1:4" ht="15.6" customHeight="1" x14ac:dyDescent="0.3">
      <c r="A110" s="45" t="s">
        <v>855</v>
      </c>
      <c r="B110" s="45" t="s">
        <v>856</v>
      </c>
      <c r="C110" s="45">
        <v>5101052000</v>
      </c>
      <c r="D110" s="45" t="s">
        <v>854</v>
      </c>
    </row>
    <row r="111" spans="1:4" ht="15.6" customHeight="1" x14ac:dyDescent="0.3">
      <c r="A111" s="45" t="s">
        <v>904</v>
      </c>
      <c r="B111" s="45" t="s">
        <v>905</v>
      </c>
      <c r="C111" s="45">
        <v>5101011000</v>
      </c>
      <c r="D111" s="45" t="s">
        <v>425</v>
      </c>
    </row>
    <row r="112" spans="1:4" ht="15.6" customHeight="1" x14ac:dyDescent="0.3">
      <c r="A112" s="45" t="s">
        <v>858</v>
      </c>
      <c r="B112" s="45" t="s">
        <v>859</v>
      </c>
      <c r="C112" s="45">
        <v>5101052000</v>
      </c>
      <c r="D112" s="45" t="s">
        <v>854</v>
      </c>
    </row>
    <row r="113" spans="1:4" ht="15.6" customHeight="1" x14ac:dyDescent="0.3">
      <c r="A113" s="45" t="s">
        <v>861</v>
      </c>
      <c r="B113" s="45" t="s">
        <v>862</v>
      </c>
      <c r="C113" s="45">
        <v>2211089900</v>
      </c>
      <c r="D113" s="45" t="s">
        <v>459</v>
      </c>
    </row>
    <row r="114" spans="1:4" ht="15.6" customHeight="1" x14ac:dyDescent="0.3">
      <c r="A114" s="45" t="s">
        <v>867</v>
      </c>
      <c r="B114" s="45" t="s">
        <v>868</v>
      </c>
      <c r="C114" s="45">
        <v>5101060000</v>
      </c>
      <c r="D114" s="45" t="s">
        <v>546</v>
      </c>
    </row>
    <row r="115" spans="1:4" ht="15.6" customHeight="1" x14ac:dyDescent="0.3">
      <c r="A115" s="45" t="s">
        <v>228</v>
      </c>
      <c r="B115" s="45" t="s">
        <v>229</v>
      </c>
      <c r="C115" s="45">
        <v>5101044000</v>
      </c>
      <c r="D115" s="45" t="s">
        <v>235</v>
      </c>
    </row>
    <row r="116" spans="1:4" ht="15.6" customHeight="1" x14ac:dyDescent="0.3">
      <c r="A116" s="45" t="s">
        <v>870</v>
      </c>
      <c r="B116" s="45" t="s">
        <v>871</v>
      </c>
      <c r="C116" s="45">
        <v>5101063000</v>
      </c>
      <c r="D116" s="45" t="s">
        <v>874</v>
      </c>
    </row>
    <row r="117" spans="1:4" ht="15.6" customHeight="1" x14ac:dyDescent="0.3">
      <c r="A117" s="45" t="s">
        <v>876</v>
      </c>
      <c r="B117" s="45" t="s">
        <v>877</v>
      </c>
      <c r="C117" s="45">
        <v>5101063000</v>
      </c>
      <c r="D117" s="45" t="s">
        <v>874</v>
      </c>
    </row>
    <row r="118" spans="1:4" ht="15.6" customHeight="1" x14ac:dyDescent="0.3">
      <c r="A118" s="45" t="s">
        <v>236</v>
      </c>
      <c r="B118" s="45" t="s">
        <v>237</v>
      </c>
      <c r="C118" s="45">
        <v>5101044000</v>
      </c>
      <c r="D118" s="45" t="s">
        <v>235</v>
      </c>
    </row>
    <row r="119" spans="1:4" ht="15.6" customHeight="1" x14ac:dyDescent="0.3">
      <c r="A119" s="45" t="s">
        <v>238</v>
      </c>
      <c r="B119" s="45" t="s">
        <v>239</v>
      </c>
      <c r="C119" s="45">
        <v>5101044000</v>
      </c>
      <c r="D119" s="45" t="s">
        <v>235</v>
      </c>
    </row>
    <row r="120" spans="1:4" ht="15.6" customHeight="1" x14ac:dyDescent="0.3">
      <c r="A120" s="45" t="s">
        <v>240</v>
      </c>
      <c r="B120" s="45" t="s">
        <v>241</v>
      </c>
      <c r="C120" s="45">
        <v>5101044000</v>
      </c>
      <c r="D120" s="45" t="s">
        <v>235</v>
      </c>
    </row>
    <row r="121" spans="1:4" ht="15.6" customHeight="1" x14ac:dyDescent="0.3">
      <c r="A121" s="45" t="s">
        <v>864</v>
      </c>
      <c r="B121" s="45" t="s">
        <v>865</v>
      </c>
      <c r="C121" s="45">
        <v>2211089900</v>
      </c>
      <c r="D121" s="45" t="s">
        <v>459</v>
      </c>
    </row>
    <row r="122" spans="1:4" ht="15.6" customHeight="1" x14ac:dyDescent="0.3">
      <c r="A122" s="45" t="s">
        <v>890</v>
      </c>
      <c r="B122" s="45" t="s">
        <v>891</v>
      </c>
      <c r="C122" s="45">
        <v>5101041000</v>
      </c>
      <c r="D122" s="45" t="s">
        <v>894</v>
      </c>
    </row>
    <row r="123" spans="1:4" ht="15.6" customHeight="1" x14ac:dyDescent="0.3">
      <c r="A123" s="45" t="s">
        <v>895</v>
      </c>
      <c r="B123" s="45" t="s">
        <v>896</v>
      </c>
      <c r="C123" s="45">
        <v>5101041000</v>
      </c>
      <c r="D123" s="45" t="s">
        <v>894</v>
      </c>
    </row>
    <row r="124" spans="1:4" ht="15.6" customHeight="1" x14ac:dyDescent="0.3">
      <c r="A124" s="45" t="s">
        <v>898</v>
      </c>
      <c r="B124" s="45" t="s">
        <v>899</v>
      </c>
      <c r="C124" s="45">
        <v>5101041000</v>
      </c>
      <c r="D124" s="45" t="s">
        <v>894</v>
      </c>
    </row>
    <row r="125" spans="1:4" ht="15.6" customHeight="1" x14ac:dyDescent="0.3">
      <c r="A125" s="45" t="s">
        <v>791</v>
      </c>
      <c r="B125" s="45" t="s">
        <v>792</v>
      </c>
      <c r="C125" s="45">
        <v>5101011000</v>
      </c>
      <c r="D125" s="45" t="s">
        <v>425</v>
      </c>
    </row>
    <row r="126" spans="1:4" ht="15.6" customHeight="1" x14ac:dyDescent="0.3">
      <c r="A126" s="45" t="s">
        <v>907</v>
      </c>
      <c r="B126" s="45" t="s">
        <v>908</v>
      </c>
      <c r="C126" s="45">
        <v>5101011000</v>
      </c>
      <c r="D126" s="45" t="s">
        <v>425</v>
      </c>
    </row>
    <row r="127" spans="1:4" ht="15.6" customHeight="1" x14ac:dyDescent="0.3">
      <c r="A127" s="45" t="s">
        <v>937</v>
      </c>
      <c r="B127" s="45" t="s">
        <v>938</v>
      </c>
      <c r="C127" s="45">
        <v>5101036000</v>
      </c>
      <c r="D127" s="45" t="s">
        <v>449</v>
      </c>
    </row>
    <row r="128" spans="1:4" ht="15.6" customHeight="1" x14ac:dyDescent="0.3">
      <c r="A128" s="45" t="s">
        <v>940</v>
      </c>
      <c r="B128" s="45" t="s">
        <v>941</v>
      </c>
      <c r="C128" s="45">
        <v>5101036000</v>
      </c>
      <c r="D128" s="45" t="s">
        <v>449</v>
      </c>
    </row>
    <row r="129" spans="1:4" ht="15.6" customHeight="1" x14ac:dyDescent="0.3">
      <c r="A129" s="45" t="s">
        <v>943</v>
      </c>
      <c r="B129" s="45" t="s">
        <v>944</v>
      </c>
      <c r="C129" s="45">
        <v>5101018000</v>
      </c>
      <c r="D129" s="45" t="s">
        <v>947</v>
      </c>
    </row>
    <row r="130" spans="1:4" ht="15.6" customHeight="1" x14ac:dyDescent="0.3">
      <c r="A130" s="45" t="s">
        <v>949</v>
      </c>
      <c r="B130" s="45" t="s">
        <v>950</v>
      </c>
      <c r="C130" s="45">
        <v>5101018000</v>
      </c>
      <c r="D130" s="45" t="s">
        <v>947</v>
      </c>
    </row>
    <row r="131" spans="1:4" ht="15.6" customHeight="1" x14ac:dyDescent="0.3">
      <c r="A131" s="45" t="s">
        <v>639</v>
      </c>
      <c r="B131" s="45" t="s">
        <v>1939</v>
      </c>
      <c r="C131" s="45">
        <v>5101015000</v>
      </c>
      <c r="D131" s="45" t="s">
        <v>643</v>
      </c>
    </row>
    <row r="132" spans="1:4" ht="15.6" customHeight="1" x14ac:dyDescent="0.3">
      <c r="A132" s="45" t="s">
        <v>901</v>
      </c>
      <c r="B132" s="45" t="s">
        <v>902</v>
      </c>
      <c r="C132" s="45">
        <v>5101044000</v>
      </c>
      <c r="D132" s="45" t="s">
        <v>235</v>
      </c>
    </row>
    <row r="133" spans="1:4" ht="15.6" customHeight="1" x14ac:dyDescent="0.3">
      <c r="A133" s="45" t="s">
        <v>1005</v>
      </c>
      <c r="B133" s="45" t="s">
        <v>1006</v>
      </c>
      <c r="C133" s="45">
        <v>2211060200</v>
      </c>
      <c r="D133" s="45" t="s">
        <v>1010</v>
      </c>
    </row>
    <row r="134" spans="1:4" ht="15.6" customHeight="1" x14ac:dyDescent="0.3">
      <c r="A134" s="45" t="s">
        <v>1032</v>
      </c>
      <c r="B134" s="45" t="s">
        <v>1033</v>
      </c>
      <c r="C134" s="45">
        <v>5101030000</v>
      </c>
      <c r="D134" s="45" t="s">
        <v>1022</v>
      </c>
    </row>
    <row r="135" spans="1:4" ht="15.6" customHeight="1" x14ac:dyDescent="0.3">
      <c r="A135" s="45" t="s">
        <v>1053</v>
      </c>
      <c r="B135" s="45" t="s">
        <v>1054</v>
      </c>
      <c r="C135" s="45">
        <v>5101030000</v>
      </c>
      <c r="D135" s="45" t="s">
        <v>1022</v>
      </c>
    </row>
    <row r="136" spans="1:4" ht="15.6" customHeight="1" x14ac:dyDescent="0.3">
      <c r="A136" s="45" t="s">
        <v>1060</v>
      </c>
      <c r="B136" s="45" t="s">
        <v>1061</v>
      </c>
      <c r="C136" s="45">
        <v>5101030000</v>
      </c>
      <c r="D136" s="45" t="s">
        <v>1022</v>
      </c>
    </row>
    <row r="137" spans="1:4" ht="15.6" customHeight="1" x14ac:dyDescent="0.3">
      <c r="A137" s="45" t="s">
        <v>1088</v>
      </c>
      <c r="B137" s="45" t="s">
        <v>1089</v>
      </c>
      <c r="C137" s="45">
        <v>2211110000</v>
      </c>
      <c r="D137" s="45" t="s">
        <v>1091</v>
      </c>
    </row>
    <row r="138" spans="1:4" ht="15.6" customHeight="1" x14ac:dyDescent="0.3">
      <c r="A138" s="45" t="s">
        <v>1111</v>
      </c>
      <c r="B138" s="45" t="s">
        <v>1112</v>
      </c>
      <c r="C138" s="45">
        <v>5101034000</v>
      </c>
      <c r="D138" s="45" t="s">
        <v>1115</v>
      </c>
    </row>
    <row r="139" spans="1:4" ht="15.6" customHeight="1" x14ac:dyDescent="0.3">
      <c r="A139" s="45" t="s">
        <v>1116</v>
      </c>
      <c r="B139" s="45" t="s">
        <v>1117</v>
      </c>
      <c r="C139" s="45">
        <v>5101034000</v>
      </c>
      <c r="D139" s="45" t="s">
        <v>1115</v>
      </c>
    </row>
    <row r="140" spans="1:4" ht="15.6" customHeight="1" x14ac:dyDescent="0.3">
      <c r="A140" s="45" t="s">
        <v>1119</v>
      </c>
      <c r="B140" s="45" t="s">
        <v>1120</v>
      </c>
      <c r="C140" s="45">
        <v>5101039099</v>
      </c>
      <c r="D140" s="45" t="s">
        <v>619</v>
      </c>
    </row>
    <row r="141" spans="1:4" ht="15.6" customHeight="1" x14ac:dyDescent="0.3">
      <c r="A141" s="45" t="s">
        <v>1122</v>
      </c>
      <c r="B141" s="45" t="s">
        <v>1123</v>
      </c>
      <c r="C141" s="45">
        <v>5101039099</v>
      </c>
      <c r="D141" s="45" t="s">
        <v>619</v>
      </c>
    </row>
    <row r="142" spans="1:4" ht="15.6" customHeight="1" x14ac:dyDescent="0.3">
      <c r="A142" s="45" t="s">
        <v>1520</v>
      </c>
      <c r="B142" s="45" t="s">
        <v>1521</v>
      </c>
      <c r="C142" s="45">
        <v>5301001300</v>
      </c>
      <c r="D142" s="45" t="s">
        <v>1418</v>
      </c>
    </row>
    <row r="143" spans="1:4" ht="15.6" customHeight="1" x14ac:dyDescent="0.3">
      <c r="A143" s="45" t="s">
        <v>1093</v>
      </c>
      <c r="B143" s="45" t="s">
        <v>1094</v>
      </c>
      <c r="C143" s="45">
        <v>5101055000</v>
      </c>
      <c r="D143" s="45" t="s">
        <v>1097</v>
      </c>
    </row>
    <row r="144" spans="1:4" ht="15.6" customHeight="1" x14ac:dyDescent="0.3">
      <c r="A144" s="45" t="s">
        <v>1098</v>
      </c>
      <c r="B144" s="45" t="s">
        <v>1099</v>
      </c>
      <c r="C144" s="45">
        <v>2211110000</v>
      </c>
      <c r="D144" s="45" t="s">
        <v>1091</v>
      </c>
    </row>
    <row r="145" spans="1:4" ht="15.6" customHeight="1" x14ac:dyDescent="0.3">
      <c r="A145" s="45" t="s">
        <v>1102</v>
      </c>
      <c r="B145" s="45" t="s">
        <v>1103</v>
      </c>
      <c r="C145" s="45">
        <v>5101055000</v>
      </c>
      <c r="D145" s="45" t="s">
        <v>1097</v>
      </c>
    </row>
    <row r="146" spans="1:4" ht="15.6" customHeight="1" x14ac:dyDescent="0.3">
      <c r="A146" s="45" t="s">
        <v>1130</v>
      </c>
      <c r="B146" s="45" t="s">
        <v>1131</v>
      </c>
      <c r="C146" s="45">
        <v>5101039099</v>
      </c>
      <c r="D146" s="45" t="s">
        <v>619</v>
      </c>
    </row>
    <row r="147" spans="1:4" ht="15.6" customHeight="1" x14ac:dyDescent="0.3">
      <c r="A147" s="45" t="s">
        <v>1159</v>
      </c>
      <c r="B147" s="45" t="s">
        <v>1160</v>
      </c>
      <c r="C147" s="45">
        <v>2211020000</v>
      </c>
      <c r="D147" s="45" t="s">
        <v>789</v>
      </c>
    </row>
    <row r="148" spans="1:4" ht="15.6" customHeight="1" x14ac:dyDescent="0.3">
      <c r="A148" s="45" t="s">
        <v>1162</v>
      </c>
      <c r="B148" s="45" t="s">
        <v>1163</v>
      </c>
      <c r="C148" s="45">
        <v>5101011000</v>
      </c>
      <c r="D148" s="45" t="s">
        <v>425</v>
      </c>
    </row>
    <row r="149" spans="1:4" ht="15.6" customHeight="1" x14ac:dyDescent="0.3">
      <c r="A149" s="45" t="s">
        <v>1133</v>
      </c>
      <c r="B149" s="45" t="s">
        <v>1940</v>
      </c>
      <c r="C149" s="45">
        <v>5101039099</v>
      </c>
      <c r="D149" s="45" t="s">
        <v>619</v>
      </c>
    </row>
    <row r="150" spans="1:4" ht="15.6" customHeight="1" x14ac:dyDescent="0.3">
      <c r="A150" s="45" t="s">
        <v>1137</v>
      </c>
      <c r="B150" s="45" t="s">
        <v>1941</v>
      </c>
      <c r="C150" s="45">
        <v>5101039099</v>
      </c>
      <c r="D150" s="45" t="s">
        <v>619</v>
      </c>
    </row>
    <row r="151" spans="1:4" ht="15.6" customHeight="1" x14ac:dyDescent="0.3">
      <c r="A151" s="45" t="s">
        <v>1140</v>
      </c>
      <c r="B151" s="45" t="s">
        <v>1141</v>
      </c>
      <c r="C151" s="45">
        <v>5101054000</v>
      </c>
      <c r="D151" s="45" t="s">
        <v>1144</v>
      </c>
    </row>
    <row r="152" spans="1:4" ht="15.6" customHeight="1" x14ac:dyDescent="0.3">
      <c r="A152" s="45" t="s">
        <v>1145</v>
      </c>
      <c r="B152" s="45" t="s">
        <v>1146</v>
      </c>
      <c r="C152" s="45">
        <v>5101011000</v>
      </c>
      <c r="D152" s="45" t="s">
        <v>425</v>
      </c>
    </row>
    <row r="153" spans="1:4" ht="15.6" customHeight="1" x14ac:dyDescent="0.3">
      <c r="A153" s="45" t="s">
        <v>1150</v>
      </c>
      <c r="B153" s="45" t="s">
        <v>1151</v>
      </c>
      <c r="C153" s="45">
        <v>2211060200</v>
      </c>
      <c r="D153" s="45" t="s">
        <v>1010</v>
      </c>
    </row>
    <row r="154" spans="1:4" ht="15.6" customHeight="1" x14ac:dyDescent="0.3">
      <c r="A154" s="45" t="s">
        <v>1153</v>
      </c>
      <c r="B154" s="45" t="s">
        <v>1154</v>
      </c>
      <c r="C154" s="45">
        <v>2211080300</v>
      </c>
      <c r="D154" s="45" t="s">
        <v>1157</v>
      </c>
    </row>
    <row r="155" spans="1:4" ht="15.6" customHeight="1" x14ac:dyDescent="0.3">
      <c r="A155" s="45" t="s">
        <v>1165</v>
      </c>
      <c r="B155" s="45" t="s">
        <v>1166</v>
      </c>
      <c r="C155" s="45">
        <v>5101051000</v>
      </c>
      <c r="D155" s="45" t="s">
        <v>483</v>
      </c>
    </row>
    <row r="156" spans="1:4" ht="15.6" customHeight="1" x14ac:dyDescent="0.3">
      <c r="A156" s="45" t="s">
        <v>1168</v>
      </c>
      <c r="B156" s="45" t="s">
        <v>1169</v>
      </c>
      <c r="C156" s="45">
        <v>5101051000</v>
      </c>
      <c r="D156" s="45" t="s">
        <v>483</v>
      </c>
    </row>
    <row r="157" spans="1:4" ht="15.6" customHeight="1" x14ac:dyDescent="0.3">
      <c r="A157" s="45" t="s">
        <v>1419</v>
      </c>
      <c r="B157" s="45" t="s">
        <v>1420</v>
      </c>
      <c r="C157" s="45">
        <v>5301000600</v>
      </c>
      <c r="D157" s="45" t="s">
        <v>1423</v>
      </c>
    </row>
    <row r="158" spans="1:4" ht="15.6" customHeight="1" x14ac:dyDescent="0.3">
      <c r="A158" s="45" t="s">
        <v>1171</v>
      </c>
      <c r="B158" s="45" t="s">
        <v>1172</v>
      </c>
      <c r="C158" s="45">
        <v>5101051000</v>
      </c>
      <c r="D158" s="45" t="s">
        <v>483</v>
      </c>
    </row>
    <row r="159" spans="1:4" ht="15.6" customHeight="1" x14ac:dyDescent="0.3">
      <c r="A159" s="45" t="s">
        <v>1174</v>
      </c>
      <c r="B159" s="45" t="s">
        <v>1175</v>
      </c>
      <c r="C159" s="45">
        <v>5101068000</v>
      </c>
      <c r="D159" s="45" t="s">
        <v>496</v>
      </c>
    </row>
    <row r="160" spans="1:4" ht="15.6" customHeight="1" x14ac:dyDescent="0.3">
      <c r="A160" s="45" t="s">
        <v>1177</v>
      </c>
      <c r="B160" s="45" t="s">
        <v>1178</v>
      </c>
      <c r="C160" s="45">
        <v>2211070200</v>
      </c>
      <c r="D160" s="45" t="s">
        <v>508</v>
      </c>
    </row>
    <row r="161" spans="1:4" ht="15.6" customHeight="1" x14ac:dyDescent="0.3">
      <c r="A161" s="45" t="s">
        <v>1181</v>
      </c>
      <c r="B161" s="45" t="s">
        <v>1182</v>
      </c>
      <c r="C161" s="45">
        <v>5101051000</v>
      </c>
      <c r="D161" s="45" t="s">
        <v>483</v>
      </c>
    </row>
    <row r="162" spans="1:4" ht="15.6" customHeight="1" x14ac:dyDescent="0.3">
      <c r="A162" s="45" t="s">
        <v>1215</v>
      </c>
      <c r="B162" s="45" t="s">
        <v>1216</v>
      </c>
      <c r="C162" s="45">
        <v>5101063000</v>
      </c>
      <c r="D162" s="45" t="s">
        <v>874</v>
      </c>
    </row>
    <row r="163" spans="1:4" ht="15.6" customHeight="1" x14ac:dyDescent="0.3">
      <c r="A163" s="45" t="s">
        <v>1219</v>
      </c>
      <c r="B163" s="45" t="s">
        <v>1220</v>
      </c>
      <c r="C163" s="45">
        <v>5101063000</v>
      </c>
      <c r="D163" s="45" t="s">
        <v>874</v>
      </c>
    </row>
    <row r="164" spans="1:4" ht="15.6" customHeight="1" x14ac:dyDescent="0.3">
      <c r="A164" s="45" t="s">
        <v>1222</v>
      </c>
      <c r="B164" s="45" t="s">
        <v>1942</v>
      </c>
      <c r="C164" s="45">
        <v>5101063000</v>
      </c>
      <c r="D164" s="45" t="s">
        <v>874</v>
      </c>
    </row>
    <row r="165" spans="1:4" ht="15.6" customHeight="1" x14ac:dyDescent="0.3">
      <c r="A165" s="45" t="s">
        <v>1225</v>
      </c>
      <c r="B165" s="45" t="s">
        <v>1226</v>
      </c>
      <c r="C165" s="45">
        <v>5101063000</v>
      </c>
      <c r="D165" s="45" t="s">
        <v>874</v>
      </c>
    </row>
    <row r="166" spans="1:4" ht="15.6" customHeight="1" x14ac:dyDescent="0.3">
      <c r="A166" s="45" t="s">
        <v>1229</v>
      </c>
      <c r="B166" s="45" t="s">
        <v>1230</v>
      </c>
      <c r="C166" s="45">
        <v>5101030000</v>
      </c>
      <c r="D166" s="45" t="s">
        <v>1022</v>
      </c>
    </row>
    <row r="167" spans="1:4" ht="15.6" customHeight="1" x14ac:dyDescent="0.3">
      <c r="A167" s="45" t="s">
        <v>1232</v>
      </c>
      <c r="B167" s="45" t="s">
        <v>1233</v>
      </c>
      <c r="C167" s="45">
        <v>5101030000</v>
      </c>
      <c r="D167" s="45" t="s">
        <v>1022</v>
      </c>
    </row>
    <row r="168" spans="1:4" ht="15.6" customHeight="1" x14ac:dyDescent="0.3">
      <c r="A168" s="45" t="s">
        <v>1235</v>
      </c>
      <c r="B168" s="45" t="s">
        <v>1236</v>
      </c>
      <c r="C168" s="45">
        <v>5101039099</v>
      </c>
      <c r="D168" s="45" t="s">
        <v>619</v>
      </c>
    </row>
    <row r="169" spans="1:4" ht="15.6" customHeight="1" x14ac:dyDescent="0.3">
      <c r="A169" s="45" t="s">
        <v>1212</v>
      </c>
      <c r="B169" s="45" t="s">
        <v>1213</v>
      </c>
      <c r="C169" s="45">
        <v>5101011000</v>
      </c>
      <c r="D169" s="45" t="s">
        <v>425</v>
      </c>
    </row>
    <row r="170" spans="1:4" ht="15.6" customHeight="1" x14ac:dyDescent="0.3">
      <c r="A170" s="45" t="s">
        <v>1238</v>
      </c>
      <c r="B170" s="45" t="s">
        <v>1239</v>
      </c>
      <c r="C170" s="45">
        <v>2211060200</v>
      </c>
      <c r="D170" s="45" t="s">
        <v>1010</v>
      </c>
    </row>
    <row r="171" spans="1:4" ht="15.6" customHeight="1" x14ac:dyDescent="0.3">
      <c r="A171" s="45" t="s">
        <v>1241</v>
      </c>
      <c r="B171" s="45" t="s">
        <v>1242</v>
      </c>
      <c r="C171" s="45">
        <v>5101030000</v>
      </c>
      <c r="D171" s="45" t="s">
        <v>1022</v>
      </c>
    </row>
    <row r="172" spans="1:4" ht="15.6" customHeight="1" x14ac:dyDescent="0.3">
      <c r="A172" s="45" t="s">
        <v>1244</v>
      </c>
      <c r="B172" s="45" t="s">
        <v>1245</v>
      </c>
      <c r="C172" s="45">
        <v>2211060200</v>
      </c>
      <c r="D172" s="45" t="s">
        <v>1010</v>
      </c>
    </row>
    <row r="173" spans="1:4" ht="15.6" customHeight="1" x14ac:dyDescent="0.3">
      <c r="A173" s="45" t="s">
        <v>1265</v>
      </c>
      <c r="B173" s="45" t="s">
        <v>1266</v>
      </c>
      <c r="C173" s="45">
        <v>5101063000</v>
      </c>
      <c r="D173" s="45" t="s">
        <v>874</v>
      </c>
    </row>
    <row r="174" spans="1:4" ht="15.6" customHeight="1" x14ac:dyDescent="0.3">
      <c r="A174" s="45" t="s">
        <v>1269</v>
      </c>
      <c r="B174" s="45" t="s">
        <v>1270</v>
      </c>
      <c r="C174" s="45">
        <v>5101039002</v>
      </c>
      <c r="D174" s="45" t="s">
        <v>1001</v>
      </c>
    </row>
    <row r="175" spans="1:4" ht="15.6" customHeight="1" x14ac:dyDescent="0.3">
      <c r="A175" s="45" t="s">
        <v>1272</v>
      </c>
      <c r="B175" s="45" t="s">
        <v>1273</v>
      </c>
      <c r="C175" s="45">
        <v>5101063000</v>
      </c>
      <c r="D175" s="45" t="s">
        <v>874</v>
      </c>
    </row>
    <row r="176" spans="1:4" ht="15.6" customHeight="1" x14ac:dyDescent="0.3">
      <c r="A176" s="45" t="s">
        <v>1275</v>
      </c>
      <c r="B176" s="45" t="s">
        <v>1276</v>
      </c>
      <c r="C176" s="45">
        <v>5101030000</v>
      </c>
      <c r="D176" s="45" t="s">
        <v>1022</v>
      </c>
    </row>
    <row r="177" spans="1:4" ht="15.6" customHeight="1" x14ac:dyDescent="0.3">
      <c r="A177" s="45" t="s">
        <v>1254</v>
      </c>
      <c r="B177" s="45" t="s">
        <v>1255</v>
      </c>
      <c r="C177" s="45">
        <v>5101060000</v>
      </c>
      <c r="D177" s="45" t="s">
        <v>546</v>
      </c>
    </row>
    <row r="178" spans="1:4" ht="15.6" customHeight="1" x14ac:dyDescent="0.3">
      <c r="A178" s="45" t="s">
        <v>1259</v>
      </c>
      <c r="B178" s="45" t="s">
        <v>1260</v>
      </c>
      <c r="C178" s="45">
        <v>5101060000</v>
      </c>
      <c r="D178" s="45" t="s">
        <v>546</v>
      </c>
    </row>
    <row r="179" spans="1:4" ht="15.6" customHeight="1" x14ac:dyDescent="0.3">
      <c r="A179" s="45" t="s">
        <v>1262</v>
      </c>
      <c r="B179" s="45" t="s">
        <v>1263</v>
      </c>
      <c r="C179" s="45">
        <v>5101060000</v>
      </c>
      <c r="D179" s="45" t="s">
        <v>546</v>
      </c>
    </row>
    <row r="180" spans="1:4" ht="15.6" customHeight="1" x14ac:dyDescent="0.3">
      <c r="A180" s="45" t="s">
        <v>1279</v>
      </c>
      <c r="B180" s="45" t="s">
        <v>1280</v>
      </c>
      <c r="C180" s="45">
        <v>2211060200</v>
      </c>
      <c r="D180" s="45" t="s">
        <v>1010</v>
      </c>
    </row>
    <row r="181" spans="1:4" ht="15.6" customHeight="1" x14ac:dyDescent="0.3">
      <c r="A181" s="45" t="s">
        <v>1184</v>
      </c>
      <c r="B181" s="45" t="s">
        <v>1185</v>
      </c>
      <c r="C181" s="45">
        <v>5101068000</v>
      </c>
      <c r="D181" s="45" t="s">
        <v>496</v>
      </c>
    </row>
    <row r="182" spans="1:4" ht="15.6" customHeight="1" x14ac:dyDescent="0.3">
      <c r="A182" s="45" t="s">
        <v>1187</v>
      </c>
      <c r="B182" s="45" t="s">
        <v>1188</v>
      </c>
      <c r="C182" s="45">
        <v>2211070200</v>
      </c>
      <c r="D182" s="45" t="s">
        <v>508</v>
      </c>
    </row>
    <row r="183" spans="1:4" ht="15.6" customHeight="1" x14ac:dyDescent="0.3">
      <c r="A183" s="45" t="s">
        <v>1290</v>
      </c>
      <c r="B183" s="45" t="s">
        <v>1291</v>
      </c>
      <c r="C183" s="45">
        <v>5101076000</v>
      </c>
      <c r="D183" s="45" t="s">
        <v>931</v>
      </c>
    </row>
    <row r="184" spans="1:4" ht="15.6" customHeight="1" x14ac:dyDescent="0.3">
      <c r="A184" s="45" t="s">
        <v>1294</v>
      </c>
      <c r="B184" s="45" t="s">
        <v>1295</v>
      </c>
      <c r="C184" s="45">
        <v>5101030000</v>
      </c>
      <c r="D184" s="45" t="s">
        <v>1022</v>
      </c>
    </row>
    <row r="185" spans="1:4" ht="15.6" customHeight="1" x14ac:dyDescent="0.3">
      <c r="A185" s="45" t="s">
        <v>1297</v>
      </c>
      <c r="B185" s="45" t="s">
        <v>1298</v>
      </c>
      <c r="C185" s="45">
        <v>5101076000</v>
      </c>
      <c r="D185" s="45" t="s">
        <v>931</v>
      </c>
    </row>
    <row r="186" spans="1:4" ht="15.6" customHeight="1" x14ac:dyDescent="0.3">
      <c r="A186" s="45" t="s">
        <v>242</v>
      </c>
      <c r="B186" s="45" t="s">
        <v>243</v>
      </c>
      <c r="C186" s="45">
        <v>5101044000</v>
      </c>
      <c r="D186" s="45" t="s">
        <v>235</v>
      </c>
    </row>
    <row r="187" spans="1:4" ht="15.6" customHeight="1" x14ac:dyDescent="0.3">
      <c r="A187" s="45" t="s">
        <v>1303</v>
      </c>
      <c r="B187" s="45" t="s">
        <v>1304</v>
      </c>
      <c r="C187" s="45">
        <v>5101044000</v>
      </c>
      <c r="D187" s="45" t="s">
        <v>235</v>
      </c>
    </row>
    <row r="188" spans="1:4" ht="15.6" customHeight="1" x14ac:dyDescent="0.3">
      <c r="A188" s="45" t="s">
        <v>887</v>
      </c>
      <c r="B188" s="45" t="s">
        <v>888</v>
      </c>
      <c r="C188" s="45">
        <v>5101044000</v>
      </c>
      <c r="D188" s="45" t="s">
        <v>235</v>
      </c>
    </row>
    <row r="189" spans="1:4" ht="15.6" customHeight="1" x14ac:dyDescent="0.3">
      <c r="A189" s="45" t="s">
        <v>1300</v>
      </c>
      <c r="B189" s="45" t="s">
        <v>1301</v>
      </c>
      <c r="C189" s="45">
        <v>5101076000</v>
      </c>
      <c r="D189" s="45" t="s">
        <v>931</v>
      </c>
    </row>
    <row r="190" spans="1:4" ht="15.6" customHeight="1" x14ac:dyDescent="0.3">
      <c r="A190" s="45" t="s">
        <v>1306</v>
      </c>
      <c r="B190" s="45" t="s">
        <v>1307</v>
      </c>
      <c r="C190" s="45">
        <v>5101044000</v>
      </c>
      <c r="D190" s="45" t="s">
        <v>235</v>
      </c>
    </row>
    <row r="191" spans="1:4" ht="15.6" customHeight="1" x14ac:dyDescent="0.3">
      <c r="A191" s="45" t="s">
        <v>1309</v>
      </c>
      <c r="B191" s="45" t="s">
        <v>1310</v>
      </c>
      <c r="C191" s="45">
        <v>5101044000</v>
      </c>
      <c r="D191" s="45" t="s">
        <v>235</v>
      </c>
    </row>
    <row r="192" spans="1:4" ht="15.6" customHeight="1" x14ac:dyDescent="0.3">
      <c r="A192" s="45" t="s">
        <v>1312</v>
      </c>
      <c r="B192" s="45" t="s">
        <v>1313</v>
      </c>
      <c r="C192" s="45">
        <v>5101044000</v>
      </c>
      <c r="D192" s="45" t="s">
        <v>235</v>
      </c>
    </row>
    <row r="193" spans="1:4" ht="15.6" customHeight="1" x14ac:dyDescent="0.3">
      <c r="A193" s="45" t="s">
        <v>1338</v>
      </c>
      <c r="B193" s="45" t="s">
        <v>1339</v>
      </c>
      <c r="C193" s="45">
        <v>5101063000</v>
      </c>
      <c r="D193" s="45" t="s">
        <v>874</v>
      </c>
    </row>
    <row r="194" spans="1:4" ht="15.6" customHeight="1" x14ac:dyDescent="0.3">
      <c r="A194" s="45" t="s">
        <v>1341</v>
      </c>
      <c r="B194" s="45" t="s">
        <v>1342</v>
      </c>
      <c r="C194" s="45">
        <v>5101045000</v>
      </c>
      <c r="D194" s="45" t="s">
        <v>956</v>
      </c>
    </row>
    <row r="195" spans="1:4" ht="15.6" customHeight="1" x14ac:dyDescent="0.3">
      <c r="A195" s="45" t="s">
        <v>1344</v>
      </c>
      <c r="B195" s="45" t="s">
        <v>1345</v>
      </c>
      <c r="C195" s="45">
        <v>5101011000</v>
      </c>
      <c r="D195" s="45" t="s">
        <v>425</v>
      </c>
    </row>
    <row r="196" spans="1:4" ht="15.6" customHeight="1" x14ac:dyDescent="0.3">
      <c r="A196" s="45" t="s">
        <v>526</v>
      </c>
      <c r="B196" s="45" t="s">
        <v>527</v>
      </c>
      <c r="C196" s="45">
        <v>5101017000</v>
      </c>
      <c r="D196" s="45" t="s">
        <v>475</v>
      </c>
    </row>
    <row r="197" spans="1:4" ht="15.6" customHeight="1" x14ac:dyDescent="0.3">
      <c r="A197" s="45" t="s">
        <v>1325</v>
      </c>
      <c r="B197" s="45" t="s">
        <v>1326</v>
      </c>
      <c r="C197" s="45">
        <v>5101015000</v>
      </c>
      <c r="D197" s="45" t="s">
        <v>643</v>
      </c>
    </row>
    <row r="198" spans="1:4" ht="15.6" customHeight="1" x14ac:dyDescent="0.3">
      <c r="A198" s="45" t="s">
        <v>1328</v>
      </c>
      <c r="B198" s="45" t="s">
        <v>1329</v>
      </c>
      <c r="C198" s="45">
        <v>5101014000</v>
      </c>
      <c r="D198" s="45" t="s">
        <v>674</v>
      </c>
    </row>
    <row r="199" spans="1:4" ht="15.6" customHeight="1" x14ac:dyDescent="0.3">
      <c r="A199" s="45" t="s">
        <v>1190</v>
      </c>
      <c r="B199" s="45" t="s">
        <v>1191</v>
      </c>
      <c r="C199" s="45">
        <v>5101051000</v>
      </c>
      <c r="D199" s="45" t="s">
        <v>483</v>
      </c>
    </row>
    <row r="200" spans="1:4" ht="15.6" customHeight="1" x14ac:dyDescent="0.3">
      <c r="A200" s="45" t="s">
        <v>293</v>
      </c>
      <c r="B200" s="45" t="s">
        <v>294</v>
      </c>
      <c r="C200" s="45">
        <v>8001040018</v>
      </c>
      <c r="D200" s="45" t="s">
        <v>1375</v>
      </c>
    </row>
    <row r="201" spans="1:4" ht="15.6" customHeight="1" x14ac:dyDescent="0.3">
      <c r="A201" s="45" t="s">
        <v>1388</v>
      </c>
      <c r="B201" s="45" t="s">
        <v>1389</v>
      </c>
      <c r="C201" s="45">
        <v>8001040021</v>
      </c>
      <c r="D201" s="45" t="s">
        <v>1392</v>
      </c>
    </row>
    <row r="202" spans="1:4" ht="15.6" customHeight="1" x14ac:dyDescent="0.3">
      <c r="A202" s="45" t="s">
        <v>250</v>
      </c>
      <c r="B202" s="45" t="s">
        <v>267</v>
      </c>
      <c r="C202" s="45">
        <v>8001040017</v>
      </c>
      <c r="D202" s="45" t="s">
        <v>255</v>
      </c>
    </row>
    <row r="203" spans="1:4" ht="15.6" customHeight="1" x14ac:dyDescent="0.3">
      <c r="A203" s="45" t="s">
        <v>256</v>
      </c>
      <c r="B203" s="45" t="s">
        <v>275</v>
      </c>
      <c r="C203" s="45">
        <v>8001040017</v>
      </c>
      <c r="D203" s="45" t="s">
        <v>255</v>
      </c>
    </row>
    <row r="204" spans="1:4" ht="15.6" customHeight="1" x14ac:dyDescent="0.3">
      <c r="A204" s="45" t="s">
        <v>258</v>
      </c>
      <c r="B204" s="45" t="s">
        <v>251</v>
      </c>
      <c r="C204" s="45">
        <v>8001040017</v>
      </c>
      <c r="D204" s="45" t="s">
        <v>255</v>
      </c>
    </row>
    <row r="205" spans="1:4" ht="15.6" customHeight="1" x14ac:dyDescent="0.3">
      <c r="A205" s="45" t="s">
        <v>266</v>
      </c>
      <c r="B205" s="45" t="s">
        <v>257</v>
      </c>
      <c r="C205" s="45">
        <v>8001040017</v>
      </c>
      <c r="D205" s="45" t="s">
        <v>255</v>
      </c>
    </row>
    <row r="206" spans="1:4" ht="15.6" customHeight="1" x14ac:dyDescent="0.3">
      <c r="A206" s="45" t="s">
        <v>274</v>
      </c>
      <c r="B206" s="45" t="s">
        <v>259</v>
      </c>
      <c r="C206" s="45">
        <v>8001040026</v>
      </c>
      <c r="D206" s="45" t="s">
        <v>261</v>
      </c>
    </row>
    <row r="207" spans="1:4" ht="15.6" customHeight="1" x14ac:dyDescent="0.3">
      <c r="A207" s="45" t="s">
        <v>291</v>
      </c>
      <c r="B207" s="45" t="s">
        <v>292</v>
      </c>
      <c r="C207" s="45">
        <v>8001040017</v>
      </c>
      <c r="D207" s="45" t="s">
        <v>255</v>
      </c>
    </row>
    <row r="208" spans="1:4" ht="15.6" customHeight="1" x14ac:dyDescent="0.3">
      <c r="A208" s="45" t="s">
        <v>276</v>
      </c>
      <c r="B208" s="45" t="s">
        <v>277</v>
      </c>
      <c r="C208" s="45">
        <v>8001040020</v>
      </c>
      <c r="D208" s="45" t="s">
        <v>279</v>
      </c>
    </row>
    <row r="209" spans="1:4" ht="15.6" customHeight="1" x14ac:dyDescent="0.3">
      <c r="A209" s="45" t="s">
        <v>284</v>
      </c>
      <c r="B209" s="45" t="s">
        <v>285</v>
      </c>
      <c r="C209" s="45">
        <v>8001040018</v>
      </c>
      <c r="D209" s="45" t="s">
        <v>1375</v>
      </c>
    </row>
    <row r="210" spans="1:4" ht="15.6" customHeight="1" x14ac:dyDescent="0.3">
      <c r="A210" s="45" t="s">
        <v>1405</v>
      </c>
      <c r="B210" s="45" t="s">
        <v>1406</v>
      </c>
      <c r="C210" s="45">
        <v>8001040018</v>
      </c>
      <c r="D210" s="45" t="s">
        <v>1375</v>
      </c>
    </row>
    <row r="211" spans="1:4" ht="15.6" customHeight="1" x14ac:dyDescent="0.3">
      <c r="A211" s="45" t="s">
        <v>1408</v>
      </c>
      <c r="B211" s="45" t="s">
        <v>263</v>
      </c>
      <c r="C211" s="45">
        <v>8001040018</v>
      </c>
      <c r="D211" s="45" t="s">
        <v>1375</v>
      </c>
    </row>
    <row r="212" spans="1:4" ht="15.6" customHeight="1" x14ac:dyDescent="0.3">
      <c r="A212" s="45" t="s">
        <v>1347</v>
      </c>
      <c r="B212" s="45" t="s">
        <v>1348</v>
      </c>
      <c r="C212" s="45">
        <v>8001040027</v>
      </c>
      <c r="D212" s="45" t="s">
        <v>1351</v>
      </c>
    </row>
    <row r="213" spans="1:4" ht="15.6" customHeight="1" x14ac:dyDescent="0.3">
      <c r="A213" s="45" t="s">
        <v>1352</v>
      </c>
      <c r="B213" s="45" t="s">
        <v>1353</v>
      </c>
      <c r="C213" s="45">
        <v>8001040027</v>
      </c>
      <c r="D213" s="45" t="s">
        <v>1351</v>
      </c>
    </row>
    <row r="214" spans="1:4" ht="15.6" customHeight="1" x14ac:dyDescent="0.3">
      <c r="A214" s="45" t="s">
        <v>1361</v>
      </c>
      <c r="B214" s="45" t="s">
        <v>1362</v>
      </c>
      <c r="C214" s="45">
        <v>8001040012</v>
      </c>
      <c r="D214" s="45" t="s">
        <v>1365</v>
      </c>
    </row>
    <row r="215" spans="1:4" ht="15.6" customHeight="1" x14ac:dyDescent="0.3">
      <c r="A215" s="45" t="s">
        <v>34</v>
      </c>
      <c r="B215" s="45" t="s">
        <v>36</v>
      </c>
      <c r="C215" s="45">
        <v>8001020000</v>
      </c>
      <c r="D215" s="45" t="s">
        <v>52</v>
      </c>
    </row>
    <row r="216" spans="1:4" ht="15.6" customHeight="1" x14ac:dyDescent="0.3">
      <c r="A216" s="45" t="s">
        <v>268</v>
      </c>
      <c r="B216" s="45" t="s">
        <v>269</v>
      </c>
      <c r="C216" s="45">
        <v>8001040024</v>
      </c>
      <c r="D216" s="45" t="s">
        <v>271</v>
      </c>
    </row>
    <row r="217" spans="1:4" ht="15.6" customHeight="1" x14ac:dyDescent="0.3">
      <c r="A217" s="45" t="s">
        <v>1370</v>
      </c>
      <c r="B217" s="45" t="s">
        <v>1371</v>
      </c>
      <c r="C217" s="45">
        <v>8001030000</v>
      </c>
      <c r="D217" s="45" t="s">
        <v>1358</v>
      </c>
    </row>
    <row r="218" spans="1:4" ht="15.6" customHeight="1" x14ac:dyDescent="0.3">
      <c r="A218" s="45" t="s">
        <v>288</v>
      </c>
      <c r="B218" s="45" t="s">
        <v>289</v>
      </c>
      <c r="C218" s="45">
        <v>8001020000</v>
      </c>
      <c r="D218" s="45" t="s">
        <v>52</v>
      </c>
    </row>
    <row r="219" spans="1:4" ht="15.6" customHeight="1" x14ac:dyDescent="0.3">
      <c r="A219" s="45" t="s">
        <v>295</v>
      </c>
      <c r="B219" s="45" t="s">
        <v>296</v>
      </c>
      <c r="C219" s="45">
        <v>8001040018</v>
      </c>
      <c r="D219" s="45" t="s">
        <v>1375</v>
      </c>
    </row>
    <row r="220" spans="1:4" ht="15.6" customHeight="1" x14ac:dyDescent="0.3">
      <c r="A220" s="45" t="s">
        <v>1376</v>
      </c>
      <c r="B220" s="45" t="s">
        <v>1377</v>
      </c>
      <c r="C220" s="45">
        <v>8001040017</v>
      </c>
      <c r="D220" s="45" t="s">
        <v>255</v>
      </c>
    </row>
    <row r="221" spans="1:4" ht="15.6" customHeight="1" x14ac:dyDescent="0.3">
      <c r="A221" s="45" t="s">
        <v>1381</v>
      </c>
      <c r="B221" s="45" t="s">
        <v>287</v>
      </c>
      <c r="C221" s="45">
        <v>8001040017</v>
      </c>
      <c r="D221" s="45" t="s">
        <v>255</v>
      </c>
    </row>
    <row r="222" spans="1:4" ht="15.6" customHeight="1" x14ac:dyDescent="0.3">
      <c r="A222" s="45" t="s">
        <v>1383</v>
      </c>
      <c r="B222" s="45" t="s">
        <v>1384</v>
      </c>
      <c r="C222" s="45">
        <v>8001040018</v>
      </c>
      <c r="D222" s="45" t="s">
        <v>1375</v>
      </c>
    </row>
    <row r="223" spans="1:4" ht="15.6" customHeight="1" x14ac:dyDescent="0.3">
      <c r="A223" s="45" t="s">
        <v>280</v>
      </c>
      <c r="B223" s="45" t="s">
        <v>281</v>
      </c>
      <c r="C223" s="45">
        <v>8001040010</v>
      </c>
      <c r="D223" s="45" t="s">
        <v>283</v>
      </c>
    </row>
    <row r="224" spans="1:4" ht="15.6" customHeight="1" x14ac:dyDescent="0.3">
      <c r="A224" s="45" t="s">
        <v>272</v>
      </c>
      <c r="B224" s="45" t="s">
        <v>273</v>
      </c>
      <c r="C224" s="45">
        <v>8001040018</v>
      </c>
      <c r="D224" s="45" t="s">
        <v>1375</v>
      </c>
    </row>
    <row r="225" spans="1:4" ht="15.6" customHeight="1" x14ac:dyDescent="0.3">
      <c r="A225" s="45" t="s">
        <v>1523</v>
      </c>
      <c r="B225" s="45" t="s">
        <v>1943</v>
      </c>
      <c r="C225" s="45">
        <v>5101015000</v>
      </c>
      <c r="D225" s="45" t="s">
        <v>643</v>
      </c>
    </row>
    <row r="226" spans="1:4" ht="15.6" customHeight="1" x14ac:dyDescent="0.3">
      <c r="A226" s="45" t="s">
        <v>1485</v>
      </c>
      <c r="B226" s="45" t="s">
        <v>1486</v>
      </c>
      <c r="C226" s="45">
        <v>5301000500</v>
      </c>
      <c r="D226" s="45" t="s">
        <v>1483</v>
      </c>
    </row>
    <row r="227" spans="1:4" ht="15.6" customHeight="1" x14ac:dyDescent="0.3">
      <c r="A227" s="45" t="s">
        <v>1490</v>
      </c>
      <c r="B227" s="45" t="s">
        <v>1491</v>
      </c>
      <c r="C227" s="45">
        <v>5301001200</v>
      </c>
      <c r="D227" s="45" t="s">
        <v>1494</v>
      </c>
    </row>
    <row r="228" spans="1:4" ht="15.6" customHeight="1" x14ac:dyDescent="0.3">
      <c r="A228" s="45" t="s">
        <v>1497</v>
      </c>
      <c r="B228" s="45" t="s">
        <v>1498</v>
      </c>
      <c r="C228" s="45">
        <v>5301002100</v>
      </c>
      <c r="D228" s="45" t="s">
        <v>1501</v>
      </c>
    </row>
    <row r="229" spans="1:4" ht="15.6" customHeight="1" x14ac:dyDescent="0.3">
      <c r="A229" s="45" t="s">
        <v>1502</v>
      </c>
      <c r="B229" s="45" t="s">
        <v>1503</v>
      </c>
      <c r="C229" s="45">
        <v>5301001300</v>
      </c>
      <c r="D229" s="45" t="s">
        <v>1418</v>
      </c>
    </row>
    <row r="230" spans="1:4" ht="15.6" customHeight="1" x14ac:dyDescent="0.3">
      <c r="A230" s="45" t="s">
        <v>1508</v>
      </c>
      <c r="B230" s="45" t="s">
        <v>1509</v>
      </c>
      <c r="C230" s="45">
        <v>5301001400</v>
      </c>
      <c r="D230" s="45" t="s">
        <v>562</v>
      </c>
    </row>
    <row r="231" spans="1:4" ht="15.6" customHeight="1" x14ac:dyDescent="0.3">
      <c r="A231" s="45" t="s">
        <v>1512</v>
      </c>
      <c r="B231" s="45" t="s">
        <v>1513</v>
      </c>
      <c r="C231" s="45">
        <v>5301001600</v>
      </c>
      <c r="D231" s="45" t="s">
        <v>1459</v>
      </c>
    </row>
    <row r="232" spans="1:4" ht="15.6" customHeight="1" x14ac:dyDescent="0.3">
      <c r="A232" s="45" t="s">
        <v>1411</v>
      </c>
      <c r="B232" s="45" t="s">
        <v>1412</v>
      </c>
      <c r="C232" s="45">
        <v>5301001400</v>
      </c>
      <c r="D232" s="45" t="s">
        <v>562</v>
      </c>
    </row>
    <row r="233" spans="1:4" ht="15.6" customHeight="1" x14ac:dyDescent="0.3">
      <c r="A233" s="45" t="s">
        <v>1430</v>
      </c>
      <c r="B233" s="45" t="s">
        <v>1431</v>
      </c>
      <c r="C233" s="45">
        <v>5301000300</v>
      </c>
      <c r="D233" s="45" t="s">
        <v>568</v>
      </c>
    </row>
    <row r="234" spans="1:4" ht="15.6" customHeight="1" x14ac:dyDescent="0.3">
      <c r="A234" s="45" t="s">
        <v>1435</v>
      </c>
      <c r="B234" s="45" t="s">
        <v>1436</v>
      </c>
      <c r="C234" s="45">
        <v>5301000600</v>
      </c>
      <c r="D234" s="45" t="s">
        <v>1423</v>
      </c>
    </row>
    <row r="235" spans="1:4" ht="15.6" customHeight="1" x14ac:dyDescent="0.3">
      <c r="A235" s="45" t="s">
        <v>1335</v>
      </c>
      <c r="B235" s="45" t="s">
        <v>1336</v>
      </c>
      <c r="C235" s="45">
        <v>5101043000</v>
      </c>
      <c r="D235" s="45" t="s">
        <v>766</v>
      </c>
    </row>
    <row r="236" spans="1:4" ht="15.6" customHeight="1" x14ac:dyDescent="0.3">
      <c r="A236" s="45" t="s">
        <v>1444</v>
      </c>
      <c r="B236" s="45" t="s">
        <v>1445</v>
      </c>
      <c r="C236" s="45">
        <v>5301001900</v>
      </c>
      <c r="D236" s="45" t="s">
        <v>1441</v>
      </c>
    </row>
    <row r="237" spans="1:4" ht="15.6" customHeight="1" x14ac:dyDescent="0.3">
      <c r="A237" s="45" t="s">
        <v>1447</v>
      </c>
      <c r="B237" s="45" t="s">
        <v>1448</v>
      </c>
      <c r="C237" s="45">
        <v>5301001000</v>
      </c>
      <c r="D237" s="45" t="s">
        <v>1428</v>
      </c>
    </row>
    <row r="238" spans="1:4" ht="15.6" customHeight="1" x14ac:dyDescent="0.3">
      <c r="A238" s="45" t="s">
        <v>1450</v>
      </c>
      <c r="B238" s="45" t="s">
        <v>1451</v>
      </c>
      <c r="C238" s="45">
        <v>5301000700</v>
      </c>
      <c r="D238" s="45" t="s">
        <v>1454</v>
      </c>
    </row>
    <row r="239" spans="1:4" ht="15.6" customHeight="1" x14ac:dyDescent="0.3">
      <c r="A239" s="45" t="s">
        <v>1455</v>
      </c>
      <c r="B239" s="45" t="s">
        <v>1456</v>
      </c>
      <c r="C239" s="45">
        <v>5301001600</v>
      </c>
      <c r="D239" s="45" t="s">
        <v>1459</v>
      </c>
    </row>
    <row r="240" spans="1:4" ht="15.6" customHeight="1" x14ac:dyDescent="0.3">
      <c r="A240" s="45" t="s">
        <v>1460</v>
      </c>
      <c r="B240" s="45" t="s">
        <v>1461</v>
      </c>
      <c r="C240" s="45">
        <v>5301000600</v>
      </c>
      <c r="D240" s="45" t="s">
        <v>1423</v>
      </c>
    </row>
    <row r="241" spans="1:4" ht="15.6" customHeight="1" x14ac:dyDescent="0.3">
      <c r="A241" s="45" t="s">
        <v>1463</v>
      </c>
      <c r="B241" s="45" t="s">
        <v>1464</v>
      </c>
      <c r="C241" s="45">
        <v>5301000400</v>
      </c>
      <c r="D241" s="45" t="s">
        <v>1467</v>
      </c>
    </row>
    <row r="242" spans="1:4" ht="15.6" customHeight="1" x14ac:dyDescent="0.3">
      <c r="A242" s="45" t="s">
        <v>1315</v>
      </c>
      <c r="B242" s="45" t="s">
        <v>1316</v>
      </c>
      <c r="C242" s="45">
        <v>5101044000</v>
      </c>
      <c r="D242" s="45" t="s">
        <v>235</v>
      </c>
    </row>
    <row r="243" spans="1:4" ht="15.6" customHeight="1" x14ac:dyDescent="0.3">
      <c r="A243" s="45" t="s">
        <v>1471</v>
      </c>
      <c r="B243" s="45" t="s">
        <v>1472</v>
      </c>
      <c r="C243" s="45">
        <v>5301001400</v>
      </c>
      <c r="D243" s="45" t="s">
        <v>562</v>
      </c>
    </row>
    <row r="244" spans="1:4" ht="15.6" customHeight="1" x14ac:dyDescent="0.3">
      <c r="A244" s="45" t="s">
        <v>1474</v>
      </c>
      <c r="B244" s="45" t="s">
        <v>1475</v>
      </c>
      <c r="C244" s="45">
        <v>5301001100</v>
      </c>
      <c r="D244" s="45" t="s">
        <v>1478</v>
      </c>
    </row>
    <row r="245" spans="1:4" ht="15.6" customHeight="1" x14ac:dyDescent="0.3">
      <c r="A245" s="45" t="s">
        <v>1193</v>
      </c>
      <c r="B245" s="45" t="s">
        <v>1194</v>
      </c>
      <c r="C245" s="45">
        <v>5101068000</v>
      </c>
      <c r="D245" s="45" t="s">
        <v>496</v>
      </c>
    </row>
    <row r="246" spans="1:4" ht="15.6" customHeight="1" x14ac:dyDescent="0.3">
      <c r="A246" s="45" t="s">
        <v>1202</v>
      </c>
      <c r="B246" s="45" t="s">
        <v>1203</v>
      </c>
      <c r="C246" s="45">
        <v>5101057000</v>
      </c>
      <c r="D246" s="45" t="s">
        <v>615</v>
      </c>
    </row>
    <row r="247" spans="1:4" ht="15.6" customHeight="1" x14ac:dyDescent="0.3">
      <c r="A247" s="45" t="s">
        <v>1318</v>
      </c>
      <c r="B247" s="45" t="s">
        <v>1319</v>
      </c>
      <c r="C247" s="45">
        <v>5101044000</v>
      </c>
      <c r="D247" s="45" t="s">
        <v>235</v>
      </c>
    </row>
    <row r="248" spans="1:4" ht="15.6" customHeight="1" x14ac:dyDescent="0.3">
      <c r="A248" s="45" t="s">
        <v>1528</v>
      </c>
      <c r="B248" s="45" t="s">
        <v>1529</v>
      </c>
      <c r="C248" s="45">
        <v>5101015000</v>
      </c>
      <c r="D248" s="45" t="s">
        <v>643</v>
      </c>
    </row>
    <row r="249" spans="1:4" ht="15.6" customHeight="1" x14ac:dyDescent="0.3">
      <c r="A249" s="45" t="s">
        <v>1531</v>
      </c>
      <c r="B249" s="45" t="s">
        <v>1532</v>
      </c>
      <c r="C249" s="45">
        <v>5101015000</v>
      </c>
      <c r="D249" s="45" t="s">
        <v>643</v>
      </c>
    </row>
    <row r="250" spans="1:4" ht="15.6" customHeight="1" x14ac:dyDescent="0.3">
      <c r="A250" s="45" t="s">
        <v>1534</v>
      </c>
      <c r="B250" s="45" t="s">
        <v>1535</v>
      </c>
      <c r="C250" s="45">
        <v>5101014000</v>
      </c>
      <c r="D250" s="45" t="s">
        <v>674</v>
      </c>
    </row>
    <row r="251" spans="1:4" ht="15.6" customHeight="1" x14ac:dyDescent="0.3">
      <c r="A251" s="45" t="s">
        <v>1537</v>
      </c>
      <c r="B251" s="45" t="s">
        <v>1538</v>
      </c>
      <c r="C251" s="45">
        <v>5101015000</v>
      </c>
      <c r="D251" s="45" t="s">
        <v>643</v>
      </c>
    </row>
    <row r="252" spans="1:4" ht="15.6" customHeight="1" x14ac:dyDescent="0.3">
      <c r="A252" s="45" t="s">
        <v>1540</v>
      </c>
      <c r="B252" s="45" t="s">
        <v>1541</v>
      </c>
      <c r="C252" s="45">
        <v>5101050000</v>
      </c>
      <c r="D252" s="45" t="s">
        <v>682</v>
      </c>
    </row>
    <row r="253" spans="1:4" ht="15.6" customHeight="1" x14ac:dyDescent="0.3">
      <c r="A253" s="45" t="s">
        <v>1543</v>
      </c>
      <c r="B253" s="45" t="s">
        <v>1544</v>
      </c>
      <c r="C253" s="45">
        <v>5101050000</v>
      </c>
      <c r="D253" s="45" t="s">
        <v>682</v>
      </c>
    </row>
    <row r="254" spans="1:4" ht="15.6" customHeight="1" x14ac:dyDescent="0.3">
      <c r="A254" s="45" t="s">
        <v>1545</v>
      </c>
      <c r="B254" s="45" t="s">
        <v>1546</v>
      </c>
      <c r="C254" s="45">
        <v>5101050000</v>
      </c>
      <c r="D254" s="45" t="s">
        <v>682</v>
      </c>
    </row>
    <row r="255" spans="1:4" ht="15.6" customHeight="1" x14ac:dyDescent="0.3">
      <c r="A255" s="45" t="s">
        <v>1547</v>
      </c>
      <c r="B255" s="45" t="s">
        <v>1548</v>
      </c>
      <c r="C255" s="45">
        <v>5101050000</v>
      </c>
      <c r="D255" s="45" t="s">
        <v>682</v>
      </c>
    </row>
    <row r="256" spans="1:4" ht="15.6" customHeight="1" x14ac:dyDescent="0.3">
      <c r="A256" s="45" t="s">
        <v>1549</v>
      </c>
      <c r="B256" s="45" t="s">
        <v>1550</v>
      </c>
      <c r="C256" s="45">
        <v>5101050000</v>
      </c>
      <c r="D256" s="45" t="s">
        <v>682</v>
      </c>
    </row>
    <row r="257" spans="1:4" ht="15.6" customHeight="1" x14ac:dyDescent="0.3">
      <c r="A257" s="45" t="s">
        <v>1551</v>
      </c>
      <c r="B257" s="45" t="s">
        <v>1552</v>
      </c>
      <c r="C257" s="45">
        <v>5101050000</v>
      </c>
      <c r="D257" s="45" t="s">
        <v>682</v>
      </c>
    </row>
    <row r="258" spans="1:4" ht="15.6" customHeight="1" x14ac:dyDescent="0.3">
      <c r="A258" s="45" t="s">
        <v>1554</v>
      </c>
      <c r="B258" s="45" t="s">
        <v>1555</v>
      </c>
      <c r="C258" s="45">
        <v>5101050000</v>
      </c>
      <c r="D258" s="45" t="s">
        <v>682</v>
      </c>
    </row>
    <row r="259" spans="1:4" ht="15.6" customHeight="1" x14ac:dyDescent="0.3">
      <c r="A259" s="45" t="s">
        <v>1557</v>
      </c>
      <c r="B259" s="45" t="s">
        <v>1558</v>
      </c>
      <c r="C259" s="45">
        <v>5101050000</v>
      </c>
      <c r="D259" s="45" t="s">
        <v>682</v>
      </c>
    </row>
    <row r="260" spans="1:4" ht="15.6" customHeight="1" x14ac:dyDescent="0.3">
      <c r="A260" s="45" t="s">
        <v>1560</v>
      </c>
      <c r="B260" s="45" t="s">
        <v>1561</v>
      </c>
      <c r="C260" s="45">
        <v>5101050000</v>
      </c>
      <c r="D260" s="45" t="s">
        <v>682</v>
      </c>
    </row>
    <row r="261" spans="1:4" ht="15.6" customHeight="1" x14ac:dyDescent="0.3">
      <c r="A261" s="45" t="s">
        <v>1562</v>
      </c>
      <c r="B261" s="45" t="s">
        <v>1563</v>
      </c>
      <c r="C261" s="45">
        <v>5101050000</v>
      </c>
      <c r="D261" s="45" t="s">
        <v>682</v>
      </c>
    </row>
    <row r="262" spans="1:4" ht="15.6" customHeight="1" x14ac:dyDescent="0.3">
      <c r="A262" s="45" t="s">
        <v>1564</v>
      </c>
      <c r="B262" s="45" t="s">
        <v>1565</v>
      </c>
      <c r="C262" s="45">
        <v>5101050000</v>
      </c>
      <c r="D262" s="45" t="s">
        <v>682</v>
      </c>
    </row>
    <row r="263" spans="1:4" ht="15.6" customHeight="1" x14ac:dyDescent="0.3">
      <c r="A263" s="45" t="s">
        <v>1566</v>
      </c>
      <c r="B263" s="45" t="s">
        <v>1567</v>
      </c>
      <c r="C263" s="45">
        <v>5101050000</v>
      </c>
      <c r="D263" s="45" t="s">
        <v>682</v>
      </c>
    </row>
    <row r="264" spans="1:4" ht="15.6" customHeight="1" x14ac:dyDescent="0.3">
      <c r="A264" s="45" t="s">
        <v>1568</v>
      </c>
      <c r="B264" s="45" t="s">
        <v>1569</v>
      </c>
      <c r="C264" s="45">
        <v>5101050000</v>
      </c>
      <c r="D264" s="45" t="s">
        <v>682</v>
      </c>
    </row>
    <row r="265" spans="1:4" ht="15.6" customHeight="1" x14ac:dyDescent="0.3">
      <c r="A265" s="45" t="s">
        <v>1571</v>
      </c>
      <c r="B265" s="45" t="s">
        <v>1572</v>
      </c>
      <c r="C265" s="45">
        <v>5101050000</v>
      </c>
      <c r="D265" s="45" t="s">
        <v>682</v>
      </c>
    </row>
    <row r="266" spans="1:4" ht="15.6" customHeight="1" x14ac:dyDescent="0.3">
      <c r="A266" s="45" t="s">
        <v>1574</v>
      </c>
      <c r="B266" s="45" t="s">
        <v>1575</v>
      </c>
      <c r="C266" s="45">
        <v>5101050000</v>
      </c>
      <c r="D266" s="45" t="s">
        <v>682</v>
      </c>
    </row>
    <row r="267" spans="1:4" ht="15.6" customHeight="1" x14ac:dyDescent="0.3">
      <c r="A267" s="45" t="s">
        <v>1827</v>
      </c>
      <c r="B267" s="45" t="s">
        <v>1828</v>
      </c>
      <c r="C267" s="45">
        <v>5101011000</v>
      </c>
      <c r="D267" s="45" t="s">
        <v>425</v>
      </c>
    </row>
    <row r="268" spans="1:4" ht="15.6" customHeight="1" x14ac:dyDescent="0.3">
      <c r="A268" s="45" t="s">
        <v>1580</v>
      </c>
      <c r="B268" s="45" t="s">
        <v>1581</v>
      </c>
      <c r="C268" s="45">
        <v>5101011000</v>
      </c>
      <c r="D268" s="45" t="s">
        <v>425</v>
      </c>
    </row>
    <row r="269" spans="1:4" ht="15.6" customHeight="1" x14ac:dyDescent="0.3">
      <c r="A269" s="45" t="s">
        <v>1468</v>
      </c>
      <c r="B269" s="45" t="s">
        <v>1469</v>
      </c>
      <c r="C269" s="45">
        <v>5301000600</v>
      </c>
      <c r="D269" s="45" t="s">
        <v>1423</v>
      </c>
    </row>
    <row r="270" spans="1:4" ht="15.6" customHeight="1" x14ac:dyDescent="0.3">
      <c r="A270" s="45" t="s">
        <v>1586</v>
      </c>
      <c r="B270" s="45" t="s">
        <v>1587</v>
      </c>
      <c r="C270" s="45">
        <v>5101043000</v>
      </c>
      <c r="D270" s="45" t="s">
        <v>766</v>
      </c>
    </row>
    <row r="271" spans="1:4" ht="15.6" customHeight="1" x14ac:dyDescent="0.3">
      <c r="A271" s="45" t="s">
        <v>1196</v>
      </c>
      <c r="B271" s="45" t="s">
        <v>1197</v>
      </c>
      <c r="C271" s="45">
        <v>2211070200</v>
      </c>
      <c r="D271" s="45" t="s">
        <v>508</v>
      </c>
    </row>
    <row r="272" spans="1:4" ht="15.6" customHeight="1" x14ac:dyDescent="0.3">
      <c r="A272" s="45" t="s">
        <v>1199</v>
      </c>
      <c r="B272" s="45" t="s">
        <v>1200</v>
      </c>
      <c r="C272" s="45">
        <v>2211070200</v>
      </c>
      <c r="D272" s="45" t="s">
        <v>508</v>
      </c>
    </row>
    <row r="273" spans="1:4" ht="15.6" customHeight="1" x14ac:dyDescent="0.3">
      <c r="A273" s="45" t="s">
        <v>1583</v>
      </c>
      <c r="B273" s="45" t="s">
        <v>1584</v>
      </c>
      <c r="C273" s="45">
        <v>5101062000</v>
      </c>
      <c r="D273" s="45" t="s">
        <v>759</v>
      </c>
    </row>
    <row r="274" spans="1:4" ht="15.6" customHeight="1" x14ac:dyDescent="0.3">
      <c r="A274" s="45" t="s">
        <v>1283</v>
      </c>
      <c r="B274" s="45" t="s">
        <v>1284</v>
      </c>
      <c r="C274" s="45">
        <v>2211060200</v>
      </c>
      <c r="D274" s="45" t="s">
        <v>1010</v>
      </c>
    </row>
    <row r="275" spans="1:4" ht="15.6" customHeight="1" x14ac:dyDescent="0.3">
      <c r="A275" s="45" t="s">
        <v>1595</v>
      </c>
      <c r="B275" s="45" t="s">
        <v>1596</v>
      </c>
      <c r="C275" s="45">
        <v>5101076000</v>
      </c>
      <c r="D275" s="45" t="s">
        <v>931</v>
      </c>
    </row>
    <row r="276" spans="1:4" ht="15.6" customHeight="1" x14ac:dyDescent="0.3">
      <c r="A276" s="45" t="s">
        <v>1603</v>
      </c>
      <c r="B276" s="45" t="s">
        <v>1604</v>
      </c>
      <c r="C276" s="45">
        <v>5101022000</v>
      </c>
      <c r="D276" s="45" t="s">
        <v>1607</v>
      </c>
    </row>
    <row r="277" spans="1:4" ht="15.6" customHeight="1" x14ac:dyDescent="0.3">
      <c r="A277" s="45" t="s">
        <v>1611</v>
      </c>
      <c r="B277" s="45" t="s">
        <v>1612</v>
      </c>
      <c r="C277" s="45">
        <v>5101023000</v>
      </c>
      <c r="D277" s="45" t="s">
        <v>1614</v>
      </c>
    </row>
    <row r="278" spans="1:4" ht="15.6" customHeight="1" x14ac:dyDescent="0.3">
      <c r="A278" s="45" t="s">
        <v>1608</v>
      </c>
      <c r="B278" s="45" t="s">
        <v>1609</v>
      </c>
      <c r="C278" s="45">
        <v>5101022000</v>
      </c>
      <c r="D278" s="45" t="s">
        <v>1607</v>
      </c>
    </row>
    <row r="279" spans="1:4" ht="15.6" customHeight="1" x14ac:dyDescent="0.3">
      <c r="A279" s="45" t="s">
        <v>1620</v>
      </c>
      <c r="B279" s="45" t="s">
        <v>1621</v>
      </c>
      <c r="C279" s="45">
        <v>5101024000</v>
      </c>
      <c r="D279" s="45" t="s">
        <v>1623</v>
      </c>
    </row>
    <row r="280" spans="1:4" ht="15.6" customHeight="1" x14ac:dyDescent="0.3">
      <c r="A280" s="45" t="s">
        <v>1624</v>
      </c>
      <c r="B280" s="45" t="s">
        <v>1625</v>
      </c>
      <c r="C280" s="45">
        <v>5101024000</v>
      </c>
      <c r="D280" s="45" t="s">
        <v>1623</v>
      </c>
    </row>
    <row r="281" spans="1:4" ht="15.6" customHeight="1" x14ac:dyDescent="0.3">
      <c r="A281" s="45" t="s">
        <v>1626</v>
      </c>
      <c r="B281" s="45" t="s">
        <v>1627</v>
      </c>
      <c r="C281" s="45">
        <v>5101024000</v>
      </c>
      <c r="D281" s="45" t="s">
        <v>1623</v>
      </c>
    </row>
    <row r="282" spans="1:4" ht="15.6" customHeight="1" x14ac:dyDescent="0.3">
      <c r="A282" s="45" t="s">
        <v>1628</v>
      </c>
      <c r="B282" s="45" t="s">
        <v>1629</v>
      </c>
      <c r="C282" s="45">
        <v>5101024000</v>
      </c>
      <c r="D282" s="45" t="s">
        <v>1623</v>
      </c>
    </row>
    <row r="283" spans="1:4" ht="15.6" customHeight="1" x14ac:dyDescent="0.3">
      <c r="A283" s="45" t="s">
        <v>1616</v>
      </c>
      <c r="B283" s="45" t="s">
        <v>1617</v>
      </c>
      <c r="C283" s="45">
        <v>5101023000</v>
      </c>
      <c r="D283" s="45" t="s">
        <v>1614</v>
      </c>
    </row>
    <row r="284" spans="1:4" ht="15.6" customHeight="1" x14ac:dyDescent="0.3">
      <c r="A284" s="45" t="s">
        <v>1632</v>
      </c>
      <c r="B284" s="45" t="s">
        <v>1633</v>
      </c>
      <c r="C284" s="45">
        <v>5101023000</v>
      </c>
      <c r="D284" s="45" t="s">
        <v>1614</v>
      </c>
    </row>
    <row r="285" spans="1:4" ht="15.6" customHeight="1" x14ac:dyDescent="0.3">
      <c r="A285" s="45" t="s">
        <v>1630</v>
      </c>
      <c r="B285" s="45" t="s">
        <v>1631</v>
      </c>
      <c r="C285" s="45">
        <v>5101022000</v>
      </c>
      <c r="D285" s="45" t="s">
        <v>1607</v>
      </c>
    </row>
    <row r="286" spans="1:4" ht="15.6" customHeight="1" x14ac:dyDescent="0.3">
      <c r="A286" s="45" t="s">
        <v>1636</v>
      </c>
      <c r="B286" s="45" t="s">
        <v>1637</v>
      </c>
      <c r="C286" s="45">
        <v>5101024000</v>
      </c>
      <c r="D286" s="45" t="s">
        <v>1623</v>
      </c>
    </row>
    <row r="287" spans="1:4" ht="15.6" customHeight="1" x14ac:dyDescent="0.3">
      <c r="A287" s="45" t="s">
        <v>1638</v>
      </c>
      <c r="B287" s="45" t="s">
        <v>1639</v>
      </c>
      <c r="C287" s="45">
        <v>5101024000</v>
      </c>
      <c r="D287" s="45" t="s">
        <v>1623</v>
      </c>
    </row>
    <row r="288" spans="1:4" ht="15.6" customHeight="1" x14ac:dyDescent="0.3">
      <c r="A288" s="45" t="s">
        <v>1640</v>
      </c>
      <c r="B288" s="45" t="s">
        <v>1641</v>
      </c>
      <c r="C288" s="45">
        <v>5101024000</v>
      </c>
      <c r="D288" s="45" t="s">
        <v>1623</v>
      </c>
    </row>
    <row r="289" spans="1:4" ht="15.6" customHeight="1" x14ac:dyDescent="0.3">
      <c r="A289" s="45" t="s">
        <v>1642</v>
      </c>
      <c r="B289" s="45" t="s">
        <v>1643</v>
      </c>
      <c r="C289" s="45">
        <v>5101024000</v>
      </c>
      <c r="D289" s="45" t="s">
        <v>1623</v>
      </c>
    </row>
    <row r="290" spans="1:4" ht="15.6" customHeight="1" x14ac:dyDescent="0.3">
      <c r="A290" s="45" t="s">
        <v>1649</v>
      </c>
      <c r="B290" s="45" t="s">
        <v>1650</v>
      </c>
      <c r="C290" s="45">
        <v>5101011000</v>
      </c>
      <c r="D290" s="45" t="s">
        <v>425</v>
      </c>
    </row>
    <row r="291" spans="1:4" ht="15.6" customHeight="1" x14ac:dyDescent="0.3">
      <c r="A291" s="45" t="s">
        <v>1775</v>
      </c>
      <c r="B291" s="45" t="s">
        <v>1776</v>
      </c>
      <c r="C291" s="45">
        <v>5101019000</v>
      </c>
      <c r="D291" s="45" t="s">
        <v>636</v>
      </c>
    </row>
    <row r="292" spans="1:4" ht="15.6" customHeight="1" x14ac:dyDescent="0.3">
      <c r="A292" s="45" t="s">
        <v>1663</v>
      </c>
      <c r="B292" s="45" t="s">
        <v>1664</v>
      </c>
      <c r="C292" s="45">
        <v>5101061000</v>
      </c>
      <c r="D292" s="45" t="s">
        <v>1656</v>
      </c>
    </row>
    <row r="293" spans="1:4" ht="15.6" customHeight="1" x14ac:dyDescent="0.3">
      <c r="A293" s="45" t="s">
        <v>598</v>
      </c>
      <c r="B293" s="45" t="s">
        <v>599</v>
      </c>
      <c r="C293" s="45"/>
      <c r="D293" s="45"/>
    </row>
    <row r="294" spans="1:4" ht="15.6" customHeight="1" x14ac:dyDescent="0.3">
      <c r="A294" s="45" t="s">
        <v>1686</v>
      </c>
      <c r="B294" s="45" t="s">
        <v>1687</v>
      </c>
      <c r="C294" s="45">
        <v>5101019000</v>
      </c>
      <c r="D294" s="45" t="s">
        <v>636</v>
      </c>
    </row>
    <row r="295" spans="1:4" ht="15.6" customHeight="1" x14ac:dyDescent="0.3">
      <c r="A295" s="45" t="s">
        <v>1689</v>
      </c>
      <c r="B295" s="45" t="s">
        <v>1690</v>
      </c>
      <c r="C295" s="45">
        <v>5101079000</v>
      </c>
      <c r="D295" s="45" t="s">
        <v>1693</v>
      </c>
    </row>
    <row r="296" spans="1:4" ht="15.6" customHeight="1" x14ac:dyDescent="0.3">
      <c r="A296" s="45" t="s">
        <v>649</v>
      </c>
      <c r="B296" s="45" t="s">
        <v>650</v>
      </c>
      <c r="C296" s="45">
        <v>2211089900</v>
      </c>
      <c r="D296" s="45" t="s">
        <v>459</v>
      </c>
    </row>
    <row r="297" spans="1:4" ht="15.6" customHeight="1" x14ac:dyDescent="0.3">
      <c r="A297" s="45" t="s">
        <v>1702</v>
      </c>
      <c r="B297" s="45" t="s">
        <v>1703</v>
      </c>
      <c r="C297" s="45">
        <v>5301000600</v>
      </c>
      <c r="D297" s="45" t="s">
        <v>1423</v>
      </c>
    </row>
    <row r="298" spans="1:4" ht="15.6" customHeight="1" x14ac:dyDescent="0.3">
      <c r="A298" s="45" t="s">
        <v>714</v>
      </c>
      <c r="B298" s="45" t="s">
        <v>715</v>
      </c>
      <c r="C298" s="45">
        <v>6401050000</v>
      </c>
      <c r="D298" s="45" t="s">
        <v>702</v>
      </c>
    </row>
    <row r="299" spans="1:4" ht="15.6" customHeight="1" x14ac:dyDescent="0.3">
      <c r="A299" s="45" t="s">
        <v>1286</v>
      </c>
      <c r="B299" s="45" t="s">
        <v>1287</v>
      </c>
      <c r="C299" s="45">
        <v>2211080300</v>
      </c>
      <c r="D299" s="45" t="s">
        <v>1157</v>
      </c>
    </row>
    <row r="300" spans="1:4" ht="15.6" customHeight="1" x14ac:dyDescent="0.3">
      <c r="A300" s="45" t="s">
        <v>974</v>
      </c>
      <c r="B300" s="45" t="s">
        <v>975</v>
      </c>
      <c r="C300" s="45">
        <v>5101045000</v>
      </c>
      <c r="D300" s="45" t="s">
        <v>956</v>
      </c>
    </row>
    <row r="301" spans="1:4" ht="15.6" customHeight="1" x14ac:dyDescent="0.3">
      <c r="A301" s="45" t="s">
        <v>1713</v>
      </c>
      <c r="B301" s="45" t="s">
        <v>1714</v>
      </c>
      <c r="C301" s="45"/>
      <c r="D301" s="45"/>
    </row>
    <row r="302" spans="1:4" ht="15.6" customHeight="1" x14ac:dyDescent="0.3">
      <c r="A302" s="45" t="s">
        <v>1720</v>
      </c>
      <c r="B302" s="45" t="s">
        <v>1721</v>
      </c>
      <c r="C302" s="45"/>
      <c r="D302" s="45"/>
    </row>
    <row r="303" spans="1:4" ht="15.6" customHeight="1" x14ac:dyDescent="0.3">
      <c r="A303" s="45" t="s">
        <v>1634</v>
      </c>
      <c r="B303" s="45" t="s">
        <v>1635</v>
      </c>
      <c r="C303" s="45">
        <v>5101023000</v>
      </c>
      <c r="D303" s="45" t="s">
        <v>1614</v>
      </c>
    </row>
    <row r="304" spans="1:4" ht="15.6" customHeight="1" x14ac:dyDescent="0.3">
      <c r="A304" s="45" t="s">
        <v>1515</v>
      </c>
      <c r="B304" s="45" t="s">
        <v>1516</v>
      </c>
      <c r="C304" s="45">
        <v>5301000108</v>
      </c>
      <c r="D304" s="45" t="s">
        <v>1519</v>
      </c>
    </row>
    <row r="305" spans="1:4" ht="15.6" customHeight="1" x14ac:dyDescent="0.3">
      <c r="A305" s="45" t="s">
        <v>725</v>
      </c>
      <c r="B305" s="45" t="s">
        <v>726</v>
      </c>
      <c r="C305" s="45">
        <v>5101050000</v>
      </c>
      <c r="D305" s="45" t="s">
        <v>682</v>
      </c>
    </row>
    <row r="306" spans="1:4" ht="15.6" customHeight="1" x14ac:dyDescent="0.3">
      <c r="A306" s="45" t="s">
        <v>730</v>
      </c>
      <c r="B306" s="45" t="s">
        <v>731</v>
      </c>
      <c r="C306" s="45">
        <v>5101050000</v>
      </c>
      <c r="D306" s="45" t="s">
        <v>682</v>
      </c>
    </row>
    <row r="307" spans="1:4" ht="15.6" customHeight="1" x14ac:dyDescent="0.3">
      <c r="A307" s="45" t="s">
        <v>733</v>
      </c>
      <c r="B307" s="45" t="s">
        <v>734</v>
      </c>
      <c r="C307" s="45">
        <v>5101050000</v>
      </c>
      <c r="D307" s="45" t="s">
        <v>682</v>
      </c>
    </row>
    <row r="308" spans="1:4" ht="15.6" customHeight="1" x14ac:dyDescent="0.3">
      <c r="A308" s="45" t="s">
        <v>736</v>
      </c>
      <c r="B308" s="45" t="s">
        <v>737</v>
      </c>
      <c r="C308" s="45">
        <v>6401050000</v>
      </c>
      <c r="D308" s="45" t="s">
        <v>702</v>
      </c>
    </row>
    <row r="309" spans="1:4" ht="15.6" customHeight="1" x14ac:dyDescent="0.3">
      <c r="A309" s="45" t="s">
        <v>739</v>
      </c>
      <c r="B309" s="45" t="s">
        <v>740</v>
      </c>
      <c r="C309" s="45">
        <v>6401050000</v>
      </c>
      <c r="D309" s="45" t="s">
        <v>702</v>
      </c>
    </row>
    <row r="310" spans="1:4" ht="15.6" customHeight="1" x14ac:dyDescent="0.3">
      <c r="A310" s="45" t="s">
        <v>742</v>
      </c>
      <c r="B310" s="45" t="s">
        <v>743</v>
      </c>
      <c r="C310" s="45">
        <v>6401050000</v>
      </c>
      <c r="D310" s="45" t="s">
        <v>702</v>
      </c>
    </row>
    <row r="311" spans="1:4" ht="15.6" customHeight="1" x14ac:dyDescent="0.3">
      <c r="A311" s="45" t="s">
        <v>1706</v>
      </c>
      <c r="B311" s="45" t="s">
        <v>1707</v>
      </c>
      <c r="C311" s="45">
        <v>5301000600</v>
      </c>
      <c r="D311" s="45" t="s">
        <v>1423</v>
      </c>
    </row>
    <row r="312" spans="1:4" ht="15.6" customHeight="1" x14ac:dyDescent="0.3">
      <c r="A312" s="45" t="s">
        <v>1068</v>
      </c>
      <c r="B312" s="45" t="s">
        <v>1069</v>
      </c>
      <c r="C312" s="45">
        <v>5101030000</v>
      </c>
      <c r="D312" s="45" t="s">
        <v>1022</v>
      </c>
    </row>
    <row r="313" spans="1:4" ht="15.6" customHeight="1" x14ac:dyDescent="0.3">
      <c r="A313" s="45" t="s">
        <v>1064</v>
      </c>
      <c r="B313" s="45" t="s">
        <v>1065</v>
      </c>
      <c r="C313" s="45">
        <v>5101011000</v>
      </c>
      <c r="D313" s="45" t="s">
        <v>425</v>
      </c>
    </row>
    <row r="314" spans="1:4" ht="15.6" customHeight="1" x14ac:dyDescent="0.3">
      <c r="A314" s="45" t="s">
        <v>1039</v>
      </c>
      <c r="B314" s="45" t="s">
        <v>1944</v>
      </c>
      <c r="C314" s="45">
        <v>5101030000</v>
      </c>
      <c r="D314" s="45" t="s">
        <v>1022</v>
      </c>
    </row>
    <row r="315" spans="1:4" ht="15.6" customHeight="1" x14ac:dyDescent="0.3">
      <c r="A315" s="45" t="s">
        <v>1108</v>
      </c>
      <c r="B315" s="45" t="s">
        <v>1109</v>
      </c>
      <c r="C315" s="45">
        <v>5101059000</v>
      </c>
      <c r="D315" s="45" t="s">
        <v>845</v>
      </c>
    </row>
    <row r="316" spans="1:4" ht="15.6" customHeight="1" x14ac:dyDescent="0.3">
      <c r="A316" s="45" t="s">
        <v>1105</v>
      </c>
      <c r="B316" s="45" t="s">
        <v>1106</v>
      </c>
      <c r="C316" s="45">
        <v>5101059000</v>
      </c>
      <c r="D316" s="45" t="s">
        <v>845</v>
      </c>
    </row>
    <row r="317" spans="1:4" ht="15.6" customHeight="1" x14ac:dyDescent="0.3">
      <c r="A317" s="45" t="s">
        <v>1589</v>
      </c>
      <c r="B317" s="45" t="s">
        <v>1590</v>
      </c>
      <c r="C317" s="45">
        <v>5101011000</v>
      </c>
      <c r="D317" s="45" t="s">
        <v>425</v>
      </c>
    </row>
    <row r="318" spans="1:4" ht="15.6" customHeight="1" x14ac:dyDescent="0.3">
      <c r="A318" s="45" t="s">
        <v>1073</v>
      </c>
      <c r="B318" s="45" t="s">
        <v>1074</v>
      </c>
      <c r="C318" s="45">
        <v>5101030000</v>
      </c>
      <c r="D318" s="45" t="s">
        <v>1022</v>
      </c>
    </row>
    <row r="319" spans="1:4" ht="15.6" customHeight="1" x14ac:dyDescent="0.3">
      <c r="A319" s="45" t="s">
        <v>978</v>
      </c>
      <c r="B319" s="45" t="s">
        <v>979</v>
      </c>
      <c r="C319" s="45">
        <v>5101045000</v>
      </c>
      <c r="D319" s="45" t="s">
        <v>956</v>
      </c>
    </row>
    <row r="320" spans="1:4" ht="15.6" customHeight="1" x14ac:dyDescent="0.3">
      <c r="A320" s="45" t="s">
        <v>983</v>
      </c>
      <c r="B320" s="45" t="s">
        <v>984</v>
      </c>
      <c r="C320" s="45">
        <v>5101063000</v>
      </c>
      <c r="D320" s="45" t="s">
        <v>874</v>
      </c>
    </row>
    <row r="321" spans="1:4" ht="15.6" customHeight="1" x14ac:dyDescent="0.3">
      <c r="A321" s="45" t="s">
        <v>630</v>
      </c>
      <c r="B321" s="45" t="s">
        <v>631</v>
      </c>
      <c r="C321" s="45">
        <v>5101019000</v>
      </c>
      <c r="D321" s="45" t="s">
        <v>636</v>
      </c>
    </row>
    <row r="322" spans="1:4" ht="15.6" customHeight="1" x14ac:dyDescent="0.3">
      <c r="A322" s="45" t="s">
        <v>1355</v>
      </c>
      <c r="B322" s="45" t="s">
        <v>1356</v>
      </c>
      <c r="C322" s="45">
        <v>8001030000</v>
      </c>
      <c r="D322" s="45" t="s">
        <v>1358</v>
      </c>
    </row>
    <row r="323" spans="1:4" ht="15.6" customHeight="1" x14ac:dyDescent="0.3">
      <c r="A323" s="45" t="s">
        <v>658</v>
      </c>
      <c r="B323" s="45" t="s">
        <v>659</v>
      </c>
      <c r="C323" s="45">
        <v>5101035000</v>
      </c>
      <c r="D323" s="45" t="s">
        <v>438</v>
      </c>
    </row>
    <row r="324" spans="1:4" ht="15.6" customHeight="1" x14ac:dyDescent="0.3">
      <c r="A324" s="45" t="s">
        <v>1011</v>
      </c>
      <c r="B324" s="45" t="s">
        <v>1012</v>
      </c>
      <c r="C324" s="45">
        <v>5101039001</v>
      </c>
      <c r="D324" s="45" t="s">
        <v>247</v>
      </c>
    </row>
    <row r="325" spans="1:4" ht="15.6" customHeight="1" x14ac:dyDescent="0.3">
      <c r="A325" s="45" t="s">
        <v>794</v>
      </c>
      <c r="B325" s="45" t="s">
        <v>795</v>
      </c>
      <c r="C325" s="45">
        <v>5101043000</v>
      </c>
      <c r="D325" s="45" t="s">
        <v>766</v>
      </c>
    </row>
    <row r="326" spans="1:4" ht="15.6" customHeight="1" x14ac:dyDescent="0.3">
      <c r="A326" s="45" t="s">
        <v>1209</v>
      </c>
      <c r="B326" s="45" t="s">
        <v>1210</v>
      </c>
      <c r="C326" s="45">
        <v>5101021000</v>
      </c>
      <c r="D326" s="45" t="s">
        <v>831</v>
      </c>
    </row>
    <row r="327" spans="1:4" ht="15.6" customHeight="1" x14ac:dyDescent="0.3">
      <c r="A327" s="45" t="s">
        <v>1592</v>
      </c>
      <c r="B327" s="45" t="s">
        <v>1593</v>
      </c>
      <c r="C327" s="45">
        <v>5101021000</v>
      </c>
      <c r="D327" s="45" t="s">
        <v>831</v>
      </c>
    </row>
    <row r="328" spans="1:4" ht="15.6" customHeight="1" x14ac:dyDescent="0.3">
      <c r="A328" s="45" t="s">
        <v>1598</v>
      </c>
      <c r="B328" s="45" t="s">
        <v>1599</v>
      </c>
      <c r="C328" s="45">
        <v>5101053000</v>
      </c>
      <c r="D328" s="45" t="s">
        <v>1601</v>
      </c>
    </row>
    <row r="329" spans="1:4" ht="15.6" customHeight="1" x14ac:dyDescent="0.3">
      <c r="A329" s="45" t="s">
        <v>1322</v>
      </c>
      <c r="B329" s="45" t="s">
        <v>1323</v>
      </c>
      <c r="C329" s="45">
        <v>5101035000</v>
      </c>
      <c r="D329" s="45" t="s">
        <v>438</v>
      </c>
    </row>
    <row r="330" spans="1:4" ht="15.6" customHeight="1" x14ac:dyDescent="0.3">
      <c r="A330" s="45" t="s">
        <v>1667</v>
      </c>
      <c r="B330" s="45" t="s">
        <v>1668</v>
      </c>
      <c r="C330" s="45">
        <v>5101061000</v>
      </c>
      <c r="D330" s="45" t="s">
        <v>1656</v>
      </c>
    </row>
    <row r="331" spans="1:4" ht="15.6" customHeight="1" x14ac:dyDescent="0.3">
      <c r="A331" s="45" t="s">
        <v>1695</v>
      </c>
      <c r="B331" s="45" t="s">
        <v>1696</v>
      </c>
      <c r="C331" s="45">
        <v>8001010000</v>
      </c>
      <c r="D331" s="45" t="s">
        <v>1699</v>
      </c>
    </row>
    <row r="332" spans="1:4" ht="15.6" customHeight="1" x14ac:dyDescent="0.3">
      <c r="A332" s="45" t="s">
        <v>540</v>
      </c>
      <c r="B332" s="45" t="s">
        <v>541</v>
      </c>
      <c r="C332" s="45">
        <v>5101060000</v>
      </c>
      <c r="D332" s="45" t="s">
        <v>546</v>
      </c>
    </row>
    <row r="333" spans="1:4" ht="15.6" customHeight="1" x14ac:dyDescent="0.3">
      <c r="A333" s="45" t="s">
        <v>745</v>
      </c>
      <c r="B333" s="45" t="s">
        <v>746</v>
      </c>
      <c r="C333" s="45">
        <v>5101011000</v>
      </c>
      <c r="D333" s="45" t="s">
        <v>425</v>
      </c>
    </row>
    <row r="334" spans="1:4" ht="15.6" customHeight="1" x14ac:dyDescent="0.3">
      <c r="A334" s="45" t="s">
        <v>798</v>
      </c>
      <c r="B334" s="45" t="s">
        <v>799</v>
      </c>
      <c r="C334" s="45">
        <v>5101043000</v>
      </c>
      <c r="D334" s="45" t="s">
        <v>766</v>
      </c>
    </row>
    <row r="335" spans="1:4" ht="15.6" customHeight="1" x14ac:dyDescent="0.3">
      <c r="A335" s="45" t="s">
        <v>802</v>
      </c>
      <c r="B335" s="45" t="s">
        <v>803</v>
      </c>
      <c r="C335" s="45">
        <v>5101043000</v>
      </c>
      <c r="D335" s="45" t="s">
        <v>766</v>
      </c>
    </row>
    <row r="336" spans="1:4" ht="15.6" customHeight="1" x14ac:dyDescent="0.3">
      <c r="A336" s="45" t="s">
        <v>879</v>
      </c>
      <c r="B336" s="45" t="s">
        <v>880</v>
      </c>
      <c r="C336" s="45">
        <v>5101063000</v>
      </c>
      <c r="D336" s="45" t="s">
        <v>874</v>
      </c>
    </row>
    <row r="337" spans="1:4" ht="15.6" customHeight="1" x14ac:dyDescent="0.3">
      <c r="A337" s="45" t="s">
        <v>986</v>
      </c>
      <c r="B337" s="45" t="s">
        <v>987</v>
      </c>
      <c r="C337" s="45">
        <v>5101063000</v>
      </c>
      <c r="D337" s="45" t="s">
        <v>874</v>
      </c>
    </row>
    <row r="338" spans="1:4" ht="15.6" customHeight="1" x14ac:dyDescent="0.3">
      <c r="A338" s="45" t="s">
        <v>910</v>
      </c>
      <c r="B338" s="45" t="s">
        <v>911</v>
      </c>
      <c r="C338" s="45">
        <v>5101011000</v>
      </c>
      <c r="D338" s="45" t="s">
        <v>425</v>
      </c>
    </row>
    <row r="339" spans="1:4" ht="15.6" customHeight="1" x14ac:dyDescent="0.3">
      <c r="A339" s="45" t="s">
        <v>913</v>
      </c>
      <c r="B339" s="45" t="s">
        <v>914</v>
      </c>
      <c r="C339" s="45">
        <v>5101011000</v>
      </c>
      <c r="D339" s="45" t="s">
        <v>425</v>
      </c>
    </row>
    <row r="340" spans="1:4" ht="15.6" customHeight="1" x14ac:dyDescent="0.3">
      <c r="A340" s="45" t="s">
        <v>917</v>
      </c>
      <c r="B340" s="45" t="s">
        <v>918</v>
      </c>
      <c r="C340" s="45">
        <v>5101011000</v>
      </c>
      <c r="D340" s="45" t="s">
        <v>425</v>
      </c>
    </row>
    <row r="341" spans="1:4" ht="15.6" customHeight="1" x14ac:dyDescent="0.3">
      <c r="A341" s="45" t="s">
        <v>921</v>
      </c>
      <c r="B341" s="45" t="s">
        <v>922</v>
      </c>
      <c r="C341" s="45">
        <v>5101011000</v>
      </c>
      <c r="D341" s="45" t="s">
        <v>425</v>
      </c>
    </row>
    <row r="342" spans="1:4" ht="15.6" customHeight="1" x14ac:dyDescent="0.3">
      <c r="A342" s="45" t="s">
        <v>924</v>
      </c>
      <c r="B342" s="45" t="s">
        <v>925</v>
      </c>
      <c r="C342" s="45">
        <v>5101011000</v>
      </c>
      <c r="D342" s="45" t="s">
        <v>425</v>
      </c>
    </row>
    <row r="343" spans="1:4" ht="15.6" customHeight="1" x14ac:dyDescent="0.3">
      <c r="A343" s="45" t="s">
        <v>1672</v>
      </c>
      <c r="B343" s="45" t="s">
        <v>1673</v>
      </c>
      <c r="C343" s="45">
        <v>5101061000</v>
      </c>
      <c r="D343" s="45" t="s">
        <v>1656</v>
      </c>
    </row>
    <row r="344" spans="1:4" ht="15.6" customHeight="1" x14ac:dyDescent="0.3">
      <c r="A344" s="45" t="s">
        <v>471</v>
      </c>
      <c r="B344" s="45" t="s">
        <v>472</v>
      </c>
      <c r="C344" s="45">
        <v>5101017000</v>
      </c>
      <c r="D344" s="45" t="s">
        <v>475</v>
      </c>
    </row>
    <row r="345" spans="1:4" ht="15.6" customHeight="1" x14ac:dyDescent="0.3">
      <c r="A345" s="45" t="s">
        <v>1676</v>
      </c>
      <c r="B345" s="45" t="s">
        <v>1677</v>
      </c>
      <c r="C345" s="45">
        <v>5101019000</v>
      </c>
      <c r="D345" s="45" t="s">
        <v>636</v>
      </c>
    </row>
    <row r="346" spans="1:4" ht="15.6" customHeight="1" x14ac:dyDescent="0.3">
      <c r="A346" s="45" t="s">
        <v>928</v>
      </c>
      <c r="B346" s="45" t="s">
        <v>929</v>
      </c>
      <c r="C346" s="45">
        <v>5101076000</v>
      </c>
      <c r="D346" s="45" t="s">
        <v>931</v>
      </c>
    </row>
    <row r="347" spans="1:4" ht="15.6" customHeight="1" x14ac:dyDescent="0.3">
      <c r="A347" s="45" t="s">
        <v>377</v>
      </c>
      <c r="B347" s="45" t="s">
        <v>378</v>
      </c>
      <c r="C347" s="45"/>
      <c r="D347" s="45"/>
    </row>
    <row r="348" spans="1:4" ht="15.6" customHeight="1" x14ac:dyDescent="0.3">
      <c r="A348" s="45" t="s">
        <v>662</v>
      </c>
      <c r="B348" s="45" t="s">
        <v>663</v>
      </c>
      <c r="C348" s="45">
        <v>5101015000</v>
      </c>
      <c r="D348" s="45" t="s">
        <v>643</v>
      </c>
    </row>
    <row r="349" spans="1:4" ht="15.6" customHeight="1" x14ac:dyDescent="0.3">
      <c r="A349" s="45" t="s">
        <v>1247</v>
      </c>
      <c r="B349" s="45" t="s">
        <v>1945</v>
      </c>
      <c r="C349" s="45">
        <v>5101060000</v>
      </c>
      <c r="D349" s="45" t="s">
        <v>546</v>
      </c>
    </row>
    <row r="350" spans="1:4" ht="15.6" customHeight="1" x14ac:dyDescent="0.3">
      <c r="A350" s="45" t="s">
        <v>1680</v>
      </c>
      <c r="B350" s="45" t="s">
        <v>1681</v>
      </c>
      <c r="C350" s="45">
        <v>5101061000</v>
      </c>
      <c r="D350" s="45" t="s">
        <v>1656</v>
      </c>
    </row>
    <row r="351" spans="1:4" ht="15.6" customHeight="1" x14ac:dyDescent="0.3">
      <c r="A351" s="45" t="s">
        <v>380</v>
      </c>
      <c r="B351" s="45" t="s">
        <v>381</v>
      </c>
      <c r="C351" s="45"/>
      <c r="D351" s="45"/>
    </row>
    <row r="352" spans="1:4" ht="15.6" customHeight="1" x14ac:dyDescent="0.3">
      <c r="A352" s="45" t="s">
        <v>1424</v>
      </c>
      <c r="B352" s="45" t="s">
        <v>1425</v>
      </c>
      <c r="C352" s="45">
        <v>5301001000</v>
      </c>
      <c r="D352" s="45" t="s">
        <v>1428</v>
      </c>
    </row>
    <row r="353" spans="1:4" ht="15.6" customHeight="1" x14ac:dyDescent="0.3">
      <c r="A353" s="45" t="s">
        <v>1331</v>
      </c>
      <c r="B353" s="45" t="s">
        <v>1332</v>
      </c>
      <c r="C353" s="45">
        <v>5101015000</v>
      </c>
      <c r="D353" s="45" t="s">
        <v>643</v>
      </c>
    </row>
    <row r="354" spans="1:4" ht="15.6" customHeight="1" x14ac:dyDescent="0.3">
      <c r="A354" s="45" t="s">
        <v>384</v>
      </c>
      <c r="B354" s="45" t="s">
        <v>385</v>
      </c>
      <c r="C354" s="45"/>
      <c r="D354" s="45"/>
    </row>
    <row r="355" spans="1:4" ht="15.6" customHeight="1" x14ac:dyDescent="0.3">
      <c r="A355" s="45" t="s">
        <v>805</v>
      </c>
      <c r="B355" s="45" t="s">
        <v>806</v>
      </c>
      <c r="C355" s="45">
        <v>5101043000</v>
      </c>
      <c r="D355" s="45" t="s">
        <v>766</v>
      </c>
    </row>
    <row r="356" spans="1:4" ht="15.6" customHeight="1" x14ac:dyDescent="0.3">
      <c r="A356" s="45" t="s">
        <v>1205</v>
      </c>
      <c r="B356" s="45" t="s">
        <v>1206</v>
      </c>
      <c r="C356" s="45">
        <v>5101021000</v>
      </c>
      <c r="D356" s="45" t="s">
        <v>831</v>
      </c>
    </row>
    <row r="357" spans="1:4" ht="15.6" customHeight="1" x14ac:dyDescent="0.3">
      <c r="A357" s="45" t="s">
        <v>932</v>
      </c>
      <c r="B357" s="45" t="s">
        <v>933</v>
      </c>
      <c r="C357" s="45">
        <v>5101021000</v>
      </c>
      <c r="D357" s="45" t="s">
        <v>831</v>
      </c>
    </row>
    <row r="358" spans="1:4" ht="15.6" customHeight="1" x14ac:dyDescent="0.3">
      <c r="A358" s="45" t="s">
        <v>1717</v>
      </c>
      <c r="B358" s="45" t="s">
        <v>1718</v>
      </c>
      <c r="C358" s="45"/>
      <c r="D358" s="45"/>
    </row>
    <row r="359" spans="1:4" ht="15.6" customHeight="1" x14ac:dyDescent="0.3">
      <c r="A359" s="45" t="s">
        <v>1722</v>
      </c>
      <c r="B359" s="45" t="s">
        <v>1723</v>
      </c>
      <c r="C359" s="45"/>
      <c r="D359" s="45"/>
    </row>
    <row r="360" spans="1:4" ht="15.6" customHeight="1" x14ac:dyDescent="0.3">
      <c r="A360" s="45" t="s">
        <v>1831</v>
      </c>
      <c r="B360" s="45" t="s">
        <v>1946</v>
      </c>
      <c r="C360" s="45"/>
      <c r="D360" s="45"/>
    </row>
    <row r="361" spans="1:4" ht="15.6" customHeight="1" x14ac:dyDescent="0.3">
      <c r="A361" s="45" t="s">
        <v>1399</v>
      </c>
      <c r="B361" s="45" t="s">
        <v>1400</v>
      </c>
      <c r="C361" s="45">
        <v>8001040017</v>
      </c>
      <c r="D361" s="45" t="s">
        <v>255</v>
      </c>
    </row>
    <row r="362" spans="1:4" ht="15.6" customHeight="1" x14ac:dyDescent="0.3">
      <c r="A362" s="45" t="s">
        <v>1076</v>
      </c>
      <c r="B362" s="45" t="s">
        <v>1077</v>
      </c>
      <c r="C362" s="45">
        <v>5101011000</v>
      </c>
      <c r="D362" s="45" t="s">
        <v>425</v>
      </c>
    </row>
    <row r="363" spans="1:4" ht="15.6" customHeight="1" x14ac:dyDescent="0.3">
      <c r="A363" s="45" t="s">
        <v>1082</v>
      </c>
      <c r="B363" s="45" t="s">
        <v>1083</v>
      </c>
      <c r="C363" s="45">
        <v>5101030000</v>
      </c>
      <c r="D363" s="45" t="s">
        <v>1022</v>
      </c>
    </row>
    <row r="364" spans="1:4" ht="15.6" customHeight="1" x14ac:dyDescent="0.3">
      <c r="A364" s="45" t="s">
        <v>1085</v>
      </c>
      <c r="B364" s="45" t="s">
        <v>1086</v>
      </c>
      <c r="C364" s="45">
        <v>5101030000</v>
      </c>
      <c r="D364" s="45" t="s">
        <v>1022</v>
      </c>
    </row>
    <row r="365" spans="1:4" ht="15.6" customHeight="1" x14ac:dyDescent="0.3">
      <c r="A365" s="45" t="s">
        <v>1724</v>
      </c>
      <c r="B365" s="45" t="s">
        <v>1725</v>
      </c>
      <c r="C365" s="45">
        <v>8001010000</v>
      </c>
      <c r="D365" s="45" t="s">
        <v>1699</v>
      </c>
    </row>
    <row r="366" spans="1:4" ht="15.6" customHeight="1" x14ac:dyDescent="0.3">
      <c r="A366" s="45" t="s">
        <v>1729</v>
      </c>
      <c r="B366" s="45" t="s">
        <v>1730</v>
      </c>
      <c r="C366" s="45">
        <v>5101019000</v>
      </c>
      <c r="D366" s="45" t="s">
        <v>636</v>
      </c>
    </row>
    <row r="367" spans="1:4" ht="15.6" customHeight="1" x14ac:dyDescent="0.3">
      <c r="A367" s="45" t="s">
        <v>1734</v>
      </c>
      <c r="B367" s="45" t="s">
        <v>1735</v>
      </c>
      <c r="C367" s="45">
        <v>5101021000</v>
      </c>
      <c r="D367" s="45" t="s">
        <v>831</v>
      </c>
    </row>
    <row r="368" spans="1:4" ht="15.6" customHeight="1" x14ac:dyDescent="0.3">
      <c r="A368" s="45" t="s">
        <v>1652</v>
      </c>
      <c r="B368" s="45" t="s">
        <v>1653</v>
      </c>
      <c r="C368" s="45">
        <v>5101061000</v>
      </c>
      <c r="D368" s="45" t="s">
        <v>1656</v>
      </c>
    </row>
    <row r="369" spans="1:4" ht="15.6" customHeight="1" x14ac:dyDescent="0.3">
      <c r="A369" s="45" t="s">
        <v>994</v>
      </c>
      <c r="B369" s="45" t="s">
        <v>995</v>
      </c>
      <c r="C369" s="45">
        <v>5101039001</v>
      </c>
      <c r="D369" s="45" t="s">
        <v>247</v>
      </c>
    </row>
    <row r="370" spans="1:4" ht="15.6" customHeight="1" x14ac:dyDescent="0.3">
      <c r="A370" s="45" t="s">
        <v>1750</v>
      </c>
      <c r="B370" s="45" t="s">
        <v>1751</v>
      </c>
      <c r="C370" s="45">
        <v>5101043000</v>
      </c>
      <c r="D370" s="45" t="s">
        <v>766</v>
      </c>
    </row>
    <row r="371" spans="1:4" ht="15.6" customHeight="1" x14ac:dyDescent="0.3">
      <c r="A371" s="45" t="s">
        <v>1755</v>
      </c>
      <c r="B371" s="45" t="s">
        <v>1756</v>
      </c>
      <c r="C371" s="45">
        <v>5101043000</v>
      </c>
      <c r="D371" s="45" t="s">
        <v>766</v>
      </c>
    </row>
    <row r="372" spans="1:4" ht="15.6" customHeight="1" x14ac:dyDescent="0.3">
      <c r="A372" s="45" t="s">
        <v>1758</v>
      </c>
      <c r="B372" s="45" t="s">
        <v>1759</v>
      </c>
      <c r="C372" s="45">
        <v>5101043000</v>
      </c>
      <c r="D372" s="45" t="s">
        <v>766</v>
      </c>
    </row>
    <row r="373" spans="1:4" ht="15.6" customHeight="1" x14ac:dyDescent="0.3">
      <c r="A373" s="45" t="s">
        <v>1761</v>
      </c>
      <c r="B373" s="45" t="s">
        <v>1762</v>
      </c>
      <c r="C373" s="45">
        <v>5101043000</v>
      </c>
      <c r="D373" s="45" t="s">
        <v>766</v>
      </c>
    </row>
    <row r="374" spans="1:4" ht="15.6" customHeight="1" x14ac:dyDescent="0.3">
      <c r="A374" s="45" t="s">
        <v>1764</v>
      </c>
      <c r="B374" s="45" t="s">
        <v>1765</v>
      </c>
      <c r="C374" s="45">
        <v>5101030000</v>
      </c>
      <c r="D374" s="45" t="s">
        <v>1022</v>
      </c>
    </row>
    <row r="375" spans="1:4" ht="15.6" customHeight="1" x14ac:dyDescent="0.3">
      <c r="A375" s="45" t="s">
        <v>1035</v>
      </c>
      <c r="B375" s="45" t="s">
        <v>1036</v>
      </c>
      <c r="C375" s="45">
        <v>5101069000</v>
      </c>
      <c r="D375" s="45" t="s">
        <v>1038</v>
      </c>
    </row>
    <row r="376" spans="1:4" ht="15.6" customHeight="1" x14ac:dyDescent="0.3">
      <c r="A376" s="45" t="s">
        <v>1739</v>
      </c>
      <c r="B376" s="45" t="s">
        <v>1740</v>
      </c>
      <c r="C376" s="45">
        <v>5101036000</v>
      </c>
      <c r="D376" s="45" t="s">
        <v>449</v>
      </c>
    </row>
    <row r="377" spans="1:4" ht="15.6" customHeight="1" x14ac:dyDescent="0.3">
      <c r="A377" s="45" t="s">
        <v>1785</v>
      </c>
      <c r="B377" s="45" t="s">
        <v>1786</v>
      </c>
      <c r="C377" s="45">
        <v>5101059000</v>
      </c>
      <c r="D377" s="45" t="s">
        <v>845</v>
      </c>
    </row>
    <row r="378" spans="1:4" ht="15.6" customHeight="1" x14ac:dyDescent="0.3">
      <c r="A378" s="45" t="s">
        <v>1659</v>
      </c>
      <c r="B378" s="45" t="s">
        <v>1660</v>
      </c>
      <c r="C378" s="45">
        <v>5101061000</v>
      </c>
      <c r="D378" s="45" t="s">
        <v>1656</v>
      </c>
    </row>
    <row r="379" spans="1:4" ht="15.6" customHeight="1" x14ac:dyDescent="0.3">
      <c r="A379" s="45" t="s">
        <v>1789</v>
      </c>
      <c r="B379" s="45" t="s">
        <v>1790</v>
      </c>
      <c r="C379" s="45">
        <v>5101015000</v>
      </c>
      <c r="D379" s="45" t="s">
        <v>643</v>
      </c>
    </row>
    <row r="380" spans="1:4" ht="15.6" customHeight="1" x14ac:dyDescent="0.3">
      <c r="A380" s="45" t="s">
        <v>1793</v>
      </c>
      <c r="B380" s="45" t="s">
        <v>1794</v>
      </c>
      <c r="C380" s="45"/>
      <c r="D380" s="45"/>
    </row>
    <row r="381" spans="1:4" ht="15.6" customHeight="1" x14ac:dyDescent="0.3">
      <c r="A381" s="45" t="s">
        <v>1797</v>
      </c>
      <c r="B381" s="45" t="s">
        <v>1798</v>
      </c>
      <c r="C381" s="45"/>
      <c r="D381" s="45"/>
    </row>
    <row r="382" spans="1:4" ht="15.6" customHeight="1" x14ac:dyDescent="0.3">
      <c r="A382" s="45" t="s">
        <v>1799</v>
      </c>
      <c r="B382" s="45" t="s">
        <v>1800</v>
      </c>
      <c r="C382" s="45">
        <v>5101015000</v>
      </c>
      <c r="D382" s="45" t="s">
        <v>643</v>
      </c>
    </row>
    <row r="383" spans="1:4" ht="15.6" customHeight="1" x14ac:dyDescent="0.3">
      <c r="A383" s="45" t="s">
        <v>1803</v>
      </c>
      <c r="B383" s="45" t="s">
        <v>1804</v>
      </c>
      <c r="C383" s="45">
        <v>5101011000</v>
      </c>
      <c r="D383" s="45" t="s">
        <v>425</v>
      </c>
    </row>
    <row r="384" spans="1:4" ht="15.6" customHeight="1" x14ac:dyDescent="0.3">
      <c r="A384" s="45" t="s">
        <v>1807</v>
      </c>
      <c r="B384" s="45" t="s">
        <v>1808</v>
      </c>
      <c r="C384" s="45">
        <v>5101011000</v>
      </c>
      <c r="D384" s="45" t="s">
        <v>425</v>
      </c>
    </row>
    <row r="385" spans="1:4" ht="15.6" customHeight="1" x14ac:dyDescent="0.3">
      <c r="A385" s="45" t="s">
        <v>1816</v>
      </c>
      <c r="B385" s="45" t="s">
        <v>1817</v>
      </c>
      <c r="C385" s="45">
        <v>5101043000</v>
      </c>
      <c r="D385" s="45" t="s">
        <v>766</v>
      </c>
    </row>
    <row r="386" spans="1:4" ht="15.6" customHeight="1" x14ac:dyDescent="0.3">
      <c r="A386" s="45" t="s">
        <v>1780</v>
      </c>
      <c r="B386" s="45" t="s">
        <v>1781</v>
      </c>
      <c r="C386" s="45">
        <v>5101025000</v>
      </c>
      <c r="D386" s="45" t="s">
        <v>1783</v>
      </c>
    </row>
    <row r="387" spans="1:4" ht="15.6" customHeight="1" x14ac:dyDescent="0.3">
      <c r="A387" s="45" t="s">
        <v>1823</v>
      </c>
      <c r="B387" s="45" t="s">
        <v>1947</v>
      </c>
      <c r="C387" s="45">
        <v>5101011000</v>
      </c>
      <c r="D387" s="45" t="s">
        <v>425</v>
      </c>
    </row>
    <row r="388" spans="1:4" ht="15.6" customHeight="1" x14ac:dyDescent="0.3">
      <c r="A388" s="45" t="s">
        <v>1577</v>
      </c>
      <c r="B388" s="45" t="s">
        <v>1578</v>
      </c>
      <c r="C388" s="45">
        <v>5101050000</v>
      </c>
      <c r="D388" s="45" t="s">
        <v>682</v>
      </c>
    </row>
    <row r="389" spans="1:4" ht="15.6" customHeight="1" x14ac:dyDescent="0.3">
      <c r="A389" s="45" t="s">
        <v>720</v>
      </c>
      <c r="B389" s="45" t="s">
        <v>721</v>
      </c>
      <c r="C389" s="45">
        <v>5101050000</v>
      </c>
      <c r="D389" s="45" t="s">
        <v>682</v>
      </c>
    </row>
    <row r="390" spans="1:4" ht="15.6" customHeight="1" x14ac:dyDescent="0.3">
      <c r="A390" s="45" t="s">
        <v>1811</v>
      </c>
      <c r="B390" s="45" t="s">
        <v>1812</v>
      </c>
      <c r="C390" s="45">
        <v>2211070200</v>
      </c>
      <c r="D390" s="45" t="s">
        <v>508</v>
      </c>
    </row>
    <row r="391" spans="1:4" ht="15.6" customHeight="1" x14ac:dyDescent="0.3">
      <c r="A391" s="45" t="s">
        <v>1836</v>
      </c>
      <c r="B391" s="45" t="s">
        <v>1837</v>
      </c>
      <c r="C391" s="45">
        <v>5101045000</v>
      </c>
      <c r="D391" s="45" t="s">
        <v>956</v>
      </c>
    </row>
    <row r="392" spans="1:4" ht="15.6" customHeight="1" x14ac:dyDescent="0.3">
      <c r="A392" s="45" t="s">
        <v>1842</v>
      </c>
      <c r="B392" s="45" t="s">
        <v>1843</v>
      </c>
      <c r="C392" s="45"/>
      <c r="D392" s="45"/>
    </row>
    <row r="393" spans="1:4" ht="15.6" customHeight="1" x14ac:dyDescent="0.3">
      <c r="A393" s="45" t="s">
        <v>1847</v>
      </c>
      <c r="B393" s="45" t="s">
        <v>1848</v>
      </c>
      <c r="C393" s="45">
        <v>5101011000</v>
      </c>
      <c r="D393" s="45" t="s">
        <v>425</v>
      </c>
    </row>
    <row r="394" spans="1:4" ht="15.6" customHeight="1" x14ac:dyDescent="0.3">
      <c r="A394" s="45" t="s">
        <v>1850</v>
      </c>
      <c r="B394" s="45" t="s">
        <v>1851</v>
      </c>
      <c r="C394" s="45">
        <v>5101018000</v>
      </c>
      <c r="D394" s="45" t="s">
        <v>947</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364B5-2140-4646-9241-B09D2604048A}">
  <sheetPr>
    <outlinePr summaryBelow="0" summaryRight="0"/>
  </sheetPr>
  <dimension ref="F4:H16"/>
  <sheetViews>
    <sheetView workbookViewId="0"/>
  </sheetViews>
  <sheetFormatPr defaultColWidth="8.81640625" defaultRowHeight="14.1" customHeight="1" x14ac:dyDescent="0.3"/>
  <cols>
    <col min="6" max="6" width="11.1796875" style="83" customWidth="1"/>
  </cols>
  <sheetData>
    <row r="4" spans="6:8" ht="14.1" customHeight="1" x14ac:dyDescent="0.3">
      <c r="F4" s="83">
        <v>2060004108</v>
      </c>
      <c r="G4" s="42" t="s">
        <v>1468</v>
      </c>
      <c r="H4" s="4" t="s">
        <v>1469</v>
      </c>
    </row>
    <row r="5" spans="6:8" ht="14.1" customHeight="1" x14ac:dyDescent="0.3">
      <c r="F5" s="83">
        <v>2060004125</v>
      </c>
      <c r="G5" s="83" t="s">
        <v>1520</v>
      </c>
      <c r="H5" s="83" t="s">
        <v>1521</v>
      </c>
    </row>
    <row r="6" spans="6:8" ht="14.1" customHeight="1" x14ac:dyDescent="0.3">
      <c r="F6" s="83">
        <v>2060004125</v>
      </c>
      <c r="G6" s="83" t="s">
        <v>1520</v>
      </c>
      <c r="H6" s="83" t="s">
        <v>1521</v>
      </c>
    </row>
    <row r="7" spans="6:8" ht="14.1" customHeight="1" x14ac:dyDescent="0.3">
      <c r="F7" s="83">
        <v>2060004125</v>
      </c>
      <c r="G7" s="83" t="s">
        <v>1520</v>
      </c>
      <c r="H7" s="83" t="s">
        <v>1521</v>
      </c>
    </row>
    <row r="8" spans="6:8" ht="14.1" customHeight="1" x14ac:dyDescent="0.3">
      <c r="F8" s="83">
        <v>2060004125</v>
      </c>
      <c r="G8" s="83" t="s">
        <v>1520</v>
      </c>
      <c r="H8" s="83" t="s">
        <v>1521</v>
      </c>
    </row>
    <row r="9" spans="6:8" ht="14.1" customHeight="1" x14ac:dyDescent="0.3">
      <c r="F9" s="83">
        <v>2060004151</v>
      </c>
      <c r="G9" s="42" t="s">
        <v>1468</v>
      </c>
      <c r="H9" s="4" t="s">
        <v>1469</v>
      </c>
    </row>
    <row r="10" spans="6:8" ht="14.1" customHeight="1" x14ac:dyDescent="0.3">
      <c r="F10" s="83">
        <v>2060004151</v>
      </c>
      <c r="G10" s="42" t="s">
        <v>1468</v>
      </c>
      <c r="H10" s="4" t="s">
        <v>1469</v>
      </c>
    </row>
    <row r="11" spans="6:8" ht="14.1" customHeight="1" x14ac:dyDescent="0.3">
      <c r="F11" s="83">
        <v>2060004199</v>
      </c>
      <c r="G11" s="42" t="s">
        <v>1468</v>
      </c>
      <c r="H11" s="4" t="s">
        <v>1469</v>
      </c>
    </row>
    <row r="12" spans="6:8" ht="14.1" customHeight="1" x14ac:dyDescent="0.3">
      <c r="F12" s="83">
        <v>2060004199</v>
      </c>
      <c r="G12" s="42" t="s">
        <v>1468</v>
      </c>
      <c r="H12" s="4" t="s">
        <v>1469</v>
      </c>
    </row>
    <row r="13" spans="6:8" ht="14.1" customHeight="1" x14ac:dyDescent="0.3">
      <c r="F13" s="83">
        <v>2060004199</v>
      </c>
      <c r="G13" s="42" t="s">
        <v>1468</v>
      </c>
      <c r="H13" s="4" t="s">
        <v>1469</v>
      </c>
    </row>
    <row r="14" spans="6:8" ht="14.1" customHeight="1" x14ac:dyDescent="0.3">
      <c r="F14" s="83">
        <v>2060004222</v>
      </c>
      <c r="G14" s="83" t="s">
        <v>276</v>
      </c>
      <c r="H14" s="83" t="s">
        <v>277</v>
      </c>
    </row>
    <row r="15" spans="6:8" ht="14.1" customHeight="1" x14ac:dyDescent="0.3">
      <c r="F15" s="83">
        <v>2060004268</v>
      </c>
      <c r="G15" s="42" t="s">
        <v>1468</v>
      </c>
      <c r="H15" s="4" t="s">
        <v>1469</v>
      </c>
    </row>
    <row r="16" spans="6:8" ht="14.1" customHeight="1" x14ac:dyDescent="0.3">
      <c r="F16" s="83">
        <v>2060004268</v>
      </c>
      <c r="G16" s="42" t="s">
        <v>1468</v>
      </c>
      <c r="H16" s="4" t="s">
        <v>1469</v>
      </c>
    </row>
  </sheetData>
  <phoneticPr fontId="1" type="noConversion"/>
  <conditionalFormatting sqref="G4">
    <cfRule type="duplicateValues" dxfId="47" priority="857"/>
    <cfRule type="duplicateValues" dxfId="46" priority="869"/>
    <cfRule type="duplicateValues" dxfId="45" priority="868"/>
    <cfRule type="duplicateValues" dxfId="44" priority="867"/>
    <cfRule type="duplicateValues" dxfId="43" priority="866"/>
    <cfRule type="duplicateValues" dxfId="42" priority="865"/>
    <cfRule type="duplicateValues" dxfId="41" priority="864"/>
    <cfRule type="duplicateValues" dxfId="40" priority="863"/>
    <cfRule type="duplicateValues" dxfId="39" priority="862"/>
    <cfRule type="duplicateValues" dxfId="38" priority="861"/>
    <cfRule type="duplicateValues" dxfId="37" priority="860"/>
    <cfRule type="duplicateValues" dxfId="36" priority="859"/>
    <cfRule type="duplicateValues" dxfId="35" priority="858"/>
  </conditionalFormatting>
  <conditionalFormatting sqref="G9:G13">
    <cfRule type="duplicateValues" dxfId="34" priority="855"/>
    <cfRule type="duplicateValues" dxfId="33" priority="843"/>
    <cfRule type="duplicateValues" dxfId="32" priority="844"/>
    <cfRule type="duplicateValues" dxfId="31" priority="845"/>
    <cfRule type="duplicateValues" dxfId="30" priority="846"/>
    <cfRule type="duplicateValues" dxfId="29" priority="847"/>
    <cfRule type="duplicateValues" dxfId="28" priority="848"/>
    <cfRule type="duplicateValues" dxfId="27" priority="849"/>
    <cfRule type="duplicateValues" dxfId="26" priority="850"/>
    <cfRule type="duplicateValues" dxfId="25" priority="851"/>
    <cfRule type="duplicateValues" dxfId="24" priority="852"/>
    <cfRule type="duplicateValues" dxfId="23" priority="853"/>
    <cfRule type="duplicateValues" dxfId="22" priority="854"/>
  </conditionalFormatting>
  <conditionalFormatting sqref="G15:G16">
    <cfRule type="duplicateValues" dxfId="21" priority="829"/>
    <cfRule type="duplicateValues" dxfId="20" priority="841"/>
    <cfRule type="duplicateValues" dxfId="19" priority="840"/>
    <cfRule type="duplicateValues" dxfId="18" priority="839"/>
    <cfRule type="duplicateValues" dxfId="17" priority="838"/>
    <cfRule type="duplicateValues" dxfId="16" priority="837"/>
    <cfRule type="duplicateValues" dxfId="15" priority="836"/>
    <cfRule type="duplicateValues" dxfId="14" priority="835"/>
    <cfRule type="duplicateValues" dxfId="13" priority="834"/>
    <cfRule type="duplicateValues" dxfId="12" priority="833"/>
    <cfRule type="duplicateValues" dxfId="11" priority="832"/>
    <cfRule type="duplicateValues" dxfId="10" priority="831"/>
    <cfRule type="duplicateValues" dxfId="9" priority="830"/>
  </conditionalFormatting>
  <conditionalFormatting sqref="H4">
    <cfRule type="duplicateValues" dxfId="8" priority="870"/>
  </conditionalFormatting>
  <conditionalFormatting sqref="H9:H13">
    <cfRule type="duplicateValues" dxfId="7" priority="856"/>
  </conditionalFormatting>
  <conditionalFormatting sqref="H15:H16">
    <cfRule type="duplicateValues" dxfId="6" priority="84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24F5-590B-4CBA-AF79-63BCAEFD2B59}">
  <sheetPr>
    <outlinePr summaryBelow="0" summaryRight="0"/>
  </sheetPr>
  <dimension ref="A1:U229"/>
  <sheetViews>
    <sheetView workbookViewId="0"/>
  </sheetViews>
  <sheetFormatPr defaultColWidth="9" defaultRowHeight="14.1" customHeight="1" x14ac:dyDescent="0.3"/>
  <cols>
    <col min="1" max="1" width="17.1796875" style="4" customWidth="1"/>
    <col min="3" max="3" width="16.26953125" style="83" bestFit="1" customWidth="1"/>
    <col min="4" max="4" width="18.7265625" style="83" bestFit="1" customWidth="1"/>
    <col min="6" max="6" width="13.453125" style="83" customWidth="1"/>
    <col min="17" max="17" width="14.36328125" style="83" bestFit="1" customWidth="1"/>
    <col min="18" max="18" width="18.7265625" style="83" bestFit="1" customWidth="1"/>
    <col min="20" max="20" width="14.81640625" style="83" customWidth="1"/>
    <col min="21" max="21" width="18.81640625" style="83" customWidth="1"/>
  </cols>
  <sheetData>
    <row r="1" spans="1:21" ht="26.4" x14ac:dyDescent="0.3">
      <c r="A1" s="34" t="s">
        <v>12</v>
      </c>
      <c r="B1" s="83" t="s">
        <v>1948</v>
      </c>
      <c r="O1" s="34" t="s">
        <v>21</v>
      </c>
      <c r="Q1" s="134" t="s">
        <v>3176</v>
      </c>
      <c r="R1" t="s">
        <v>1949</v>
      </c>
      <c r="T1" s="83" t="s">
        <v>1950</v>
      </c>
      <c r="U1" s="83" t="s">
        <v>1948</v>
      </c>
    </row>
    <row r="2" spans="1:21" ht="15.6" x14ac:dyDescent="0.3">
      <c r="A2" s="16" t="s">
        <v>316</v>
      </c>
      <c r="C2" s="134" t="s">
        <v>3176</v>
      </c>
      <c r="D2" t="s">
        <v>1951</v>
      </c>
      <c r="F2" s="35" t="s">
        <v>1952</v>
      </c>
      <c r="G2" s="35" t="s">
        <v>1948</v>
      </c>
      <c r="O2" s="38" t="s">
        <v>170</v>
      </c>
      <c r="Q2" s="135" t="s">
        <v>162</v>
      </c>
      <c r="R2" s="136">
        <v>3</v>
      </c>
      <c r="T2" s="83" t="s">
        <v>193</v>
      </c>
      <c r="U2" s="83">
        <v>53</v>
      </c>
    </row>
    <row r="3" spans="1:21" ht="15.6" x14ac:dyDescent="0.3">
      <c r="A3" s="36" t="s">
        <v>316</v>
      </c>
      <c r="C3" s="135" t="s">
        <v>13</v>
      </c>
      <c r="D3" s="136">
        <v>172</v>
      </c>
      <c r="F3" s="2" t="s">
        <v>316</v>
      </c>
      <c r="G3" s="83">
        <v>8</v>
      </c>
      <c r="O3" s="38" t="s">
        <v>170</v>
      </c>
      <c r="Q3" s="135" t="s">
        <v>22</v>
      </c>
      <c r="R3" s="136">
        <v>10</v>
      </c>
      <c r="T3" s="83" t="s">
        <v>188</v>
      </c>
      <c r="U3" s="83">
        <v>16</v>
      </c>
    </row>
    <row r="4" spans="1:21" ht="15.6" x14ac:dyDescent="0.3">
      <c r="A4" s="16" t="s">
        <v>316</v>
      </c>
      <c r="C4" s="135" t="s">
        <v>129</v>
      </c>
      <c r="D4" s="136">
        <v>9</v>
      </c>
      <c r="F4" s="2" t="s">
        <v>397</v>
      </c>
      <c r="G4" s="83">
        <v>25</v>
      </c>
      <c r="O4" s="38" t="s">
        <v>170</v>
      </c>
      <c r="Q4" s="135" t="s">
        <v>193</v>
      </c>
      <c r="R4" s="136">
        <v>53</v>
      </c>
      <c r="T4" s="83" t="s">
        <v>176</v>
      </c>
      <c r="U4" s="83">
        <v>14</v>
      </c>
    </row>
    <row r="5" spans="1:21" ht="15.6" x14ac:dyDescent="0.3">
      <c r="A5" s="16" t="s">
        <v>316</v>
      </c>
      <c r="C5" s="135" t="s">
        <v>122</v>
      </c>
      <c r="D5" s="136">
        <v>7</v>
      </c>
      <c r="F5" s="2" t="s">
        <v>122</v>
      </c>
      <c r="G5" s="83">
        <v>7</v>
      </c>
      <c r="O5" s="38" t="s">
        <v>170</v>
      </c>
      <c r="Q5" s="135" t="s">
        <v>104</v>
      </c>
      <c r="R5" s="136">
        <v>13</v>
      </c>
      <c r="T5" s="83" t="s">
        <v>198</v>
      </c>
      <c r="U5" s="83">
        <v>14</v>
      </c>
    </row>
    <row r="6" spans="1:21" ht="15.6" x14ac:dyDescent="0.3">
      <c r="A6" s="16" t="s">
        <v>316</v>
      </c>
      <c r="C6" s="135" t="s">
        <v>1953</v>
      </c>
      <c r="D6" s="136">
        <v>1</v>
      </c>
      <c r="F6" s="2" t="s">
        <v>569</v>
      </c>
      <c r="G6" s="83">
        <v>5</v>
      </c>
      <c r="O6" s="38" t="s">
        <v>170</v>
      </c>
      <c r="Q6" s="135" t="s">
        <v>170</v>
      </c>
      <c r="R6" s="136">
        <v>11</v>
      </c>
      <c r="T6" s="83" t="s">
        <v>104</v>
      </c>
      <c r="U6" s="83">
        <v>13</v>
      </c>
    </row>
    <row r="7" spans="1:21" ht="15.6" x14ac:dyDescent="0.3">
      <c r="A7" s="16" t="s">
        <v>316</v>
      </c>
      <c r="C7" s="135" t="s">
        <v>1954</v>
      </c>
      <c r="D7" s="136">
        <v>1</v>
      </c>
      <c r="F7" s="2" t="s">
        <v>129</v>
      </c>
      <c r="G7" s="83">
        <v>9</v>
      </c>
      <c r="O7" s="38" t="s">
        <v>170</v>
      </c>
      <c r="Q7" s="135" t="s">
        <v>634</v>
      </c>
      <c r="R7" s="136">
        <v>3</v>
      </c>
      <c r="T7" s="83" t="s">
        <v>182</v>
      </c>
      <c r="U7" s="83">
        <v>12</v>
      </c>
    </row>
    <row r="8" spans="1:21" ht="15.6" x14ac:dyDescent="0.3">
      <c r="A8" s="16" t="s">
        <v>316</v>
      </c>
      <c r="C8" s="135" t="s">
        <v>397</v>
      </c>
      <c r="D8" s="136">
        <v>25</v>
      </c>
      <c r="F8" s="2" t="s">
        <v>13</v>
      </c>
      <c r="G8" s="83">
        <v>172</v>
      </c>
      <c r="O8" s="4" t="s">
        <v>193</v>
      </c>
      <c r="Q8" s="135" t="s">
        <v>198</v>
      </c>
      <c r="R8" s="136">
        <v>14</v>
      </c>
      <c r="T8" s="83" t="s">
        <v>204</v>
      </c>
      <c r="U8" s="83">
        <v>12</v>
      </c>
    </row>
    <row r="9" spans="1:21" ht="15.6" x14ac:dyDescent="0.3">
      <c r="A9" s="16" t="s">
        <v>316</v>
      </c>
      <c r="C9" s="135" t="s">
        <v>316</v>
      </c>
      <c r="D9" s="136">
        <v>8</v>
      </c>
      <c r="F9" s="2" t="s">
        <v>1953</v>
      </c>
      <c r="G9" s="83">
        <v>1</v>
      </c>
      <c r="O9" s="4" t="s">
        <v>193</v>
      </c>
      <c r="Q9" s="135" t="s">
        <v>204</v>
      </c>
      <c r="R9" s="136">
        <v>12</v>
      </c>
      <c r="T9" s="83" t="s">
        <v>170</v>
      </c>
      <c r="U9" s="83">
        <v>11</v>
      </c>
    </row>
    <row r="10" spans="1:21" ht="15.6" x14ac:dyDescent="0.3">
      <c r="A10" s="16" t="s">
        <v>397</v>
      </c>
      <c r="C10" s="135" t="s">
        <v>569</v>
      </c>
      <c r="D10" s="136">
        <v>5</v>
      </c>
      <c r="F10" s="2" t="s">
        <v>1954</v>
      </c>
      <c r="G10" s="83">
        <v>1</v>
      </c>
      <c r="O10" s="4" t="s">
        <v>193</v>
      </c>
      <c r="Q10" s="135" t="s">
        <v>188</v>
      </c>
      <c r="R10" s="136">
        <v>16</v>
      </c>
      <c r="T10" s="83" t="s">
        <v>22</v>
      </c>
      <c r="U10" s="83">
        <v>10</v>
      </c>
    </row>
    <row r="11" spans="1:21" ht="15.6" x14ac:dyDescent="0.3">
      <c r="A11" s="16" t="s">
        <v>397</v>
      </c>
      <c r="C11" s="135" t="s">
        <v>3177</v>
      </c>
      <c r="D11" s="136">
        <v>228</v>
      </c>
      <c r="O11" s="4" t="s">
        <v>193</v>
      </c>
      <c r="Q11" s="135" t="s">
        <v>126</v>
      </c>
      <c r="R11" s="136">
        <v>2</v>
      </c>
      <c r="T11" s="83" t="s">
        <v>153</v>
      </c>
      <c r="U11" s="83">
        <v>8</v>
      </c>
    </row>
    <row r="12" spans="1:21" ht="15.6" x14ac:dyDescent="0.3">
      <c r="A12" s="16" t="s">
        <v>397</v>
      </c>
      <c r="O12" s="4" t="s">
        <v>193</v>
      </c>
      <c r="Q12" s="135" t="s">
        <v>182</v>
      </c>
      <c r="R12" s="136">
        <v>12</v>
      </c>
      <c r="T12" s="83" t="s">
        <v>162</v>
      </c>
      <c r="U12" s="83">
        <v>3</v>
      </c>
    </row>
    <row r="13" spans="1:21" ht="15.6" x14ac:dyDescent="0.3">
      <c r="A13" s="16" t="s">
        <v>397</v>
      </c>
      <c r="O13" s="4" t="s">
        <v>193</v>
      </c>
      <c r="Q13" s="135" t="s">
        <v>176</v>
      </c>
      <c r="R13" s="136">
        <v>14</v>
      </c>
      <c r="T13" s="83" t="s">
        <v>126</v>
      </c>
      <c r="U13" s="83">
        <v>2</v>
      </c>
    </row>
    <row r="14" spans="1:21" ht="15.6" x14ac:dyDescent="0.3">
      <c r="A14" s="16" t="s">
        <v>397</v>
      </c>
      <c r="O14" s="4" t="s">
        <v>193</v>
      </c>
      <c r="Q14" s="135" t="s">
        <v>212</v>
      </c>
      <c r="R14" s="136">
        <v>1</v>
      </c>
      <c r="T14" s="83" t="s">
        <v>212</v>
      </c>
      <c r="U14" s="83">
        <v>1</v>
      </c>
    </row>
    <row r="15" spans="1:21" ht="15.6" x14ac:dyDescent="0.3">
      <c r="A15" s="16" t="s">
        <v>397</v>
      </c>
      <c r="O15" s="4" t="s">
        <v>193</v>
      </c>
      <c r="Q15" s="135" t="s">
        <v>153</v>
      </c>
      <c r="R15" s="136">
        <v>8</v>
      </c>
      <c r="T15" s="83" t="s">
        <v>634</v>
      </c>
      <c r="U15" s="83">
        <v>3</v>
      </c>
    </row>
    <row r="16" spans="1:21" ht="15.6" x14ac:dyDescent="0.3">
      <c r="A16" s="16" t="s">
        <v>397</v>
      </c>
      <c r="O16" s="4" t="s">
        <v>193</v>
      </c>
      <c r="Q16" s="135" t="s">
        <v>3177</v>
      </c>
      <c r="R16" s="136">
        <v>172</v>
      </c>
      <c r="T16" s="83" t="s">
        <v>316</v>
      </c>
      <c r="U16" s="83">
        <v>8</v>
      </c>
    </row>
    <row r="17" spans="1:21" ht="14.1" customHeight="1" x14ac:dyDescent="0.3">
      <c r="A17" s="16" t="s">
        <v>397</v>
      </c>
      <c r="O17" s="4" t="s">
        <v>193</v>
      </c>
      <c r="T17" s="83" t="s">
        <v>397</v>
      </c>
      <c r="U17" s="83">
        <v>25</v>
      </c>
    </row>
    <row r="18" spans="1:21" ht="14.1" customHeight="1" x14ac:dyDescent="0.3">
      <c r="A18" s="16" t="s">
        <v>397</v>
      </c>
      <c r="O18" s="4" t="s">
        <v>193</v>
      </c>
      <c r="T18" s="83" t="s">
        <v>122</v>
      </c>
      <c r="U18" s="83">
        <v>7</v>
      </c>
    </row>
    <row r="19" spans="1:21" ht="14.1" customHeight="1" x14ac:dyDescent="0.3">
      <c r="A19" s="16" t="s">
        <v>397</v>
      </c>
      <c r="O19" s="4" t="s">
        <v>193</v>
      </c>
      <c r="T19" s="83" t="s">
        <v>569</v>
      </c>
      <c r="U19" s="83">
        <v>5</v>
      </c>
    </row>
    <row r="20" spans="1:21" ht="14.1" customHeight="1" x14ac:dyDescent="0.3">
      <c r="A20" s="16" t="s">
        <v>397</v>
      </c>
      <c r="O20" s="4" t="s">
        <v>193</v>
      </c>
      <c r="T20" s="83" t="s">
        <v>129</v>
      </c>
      <c r="U20" s="83">
        <v>9</v>
      </c>
    </row>
    <row r="21" spans="1:21" ht="14.1" customHeight="1" x14ac:dyDescent="0.3">
      <c r="A21" s="16" t="s">
        <v>397</v>
      </c>
      <c r="O21" s="4" t="s">
        <v>193</v>
      </c>
      <c r="T21" s="83" t="s">
        <v>1953</v>
      </c>
      <c r="U21" s="83">
        <v>1</v>
      </c>
    </row>
    <row r="22" spans="1:21" ht="14.1" customHeight="1" x14ac:dyDescent="0.3">
      <c r="A22" s="16" t="s">
        <v>397</v>
      </c>
      <c r="O22" s="4" t="s">
        <v>193</v>
      </c>
      <c r="T22" s="83" t="s">
        <v>1954</v>
      </c>
      <c r="U22" s="83">
        <v>1</v>
      </c>
    </row>
    <row r="23" spans="1:21" ht="14.1" customHeight="1" x14ac:dyDescent="0.3">
      <c r="A23" s="16" t="s">
        <v>397</v>
      </c>
      <c r="O23" s="4" t="s">
        <v>193</v>
      </c>
      <c r="Q23" s="39" t="s">
        <v>1955</v>
      </c>
      <c r="R23" s="39">
        <v>6500</v>
      </c>
    </row>
    <row r="24" spans="1:21" ht="14.1" customHeight="1" x14ac:dyDescent="0.3">
      <c r="A24" s="16" t="s">
        <v>397</v>
      </c>
      <c r="O24" s="4" t="s">
        <v>193</v>
      </c>
      <c r="Q24" s="39" t="s">
        <v>1956</v>
      </c>
      <c r="R24" s="39">
        <f>R23/0.84</f>
        <v>7738.0952380952385</v>
      </c>
    </row>
    <row r="25" spans="1:21" ht="14.1" customHeight="1" x14ac:dyDescent="0.3">
      <c r="A25" s="16" t="s">
        <v>397</v>
      </c>
      <c r="O25" s="4" t="s">
        <v>193</v>
      </c>
      <c r="Q25" s="39" t="s">
        <v>1957</v>
      </c>
      <c r="R25" s="39">
        <f>R24-R23</f>
        <v>1238.0952380952385</v>
      </c>
    </row>
    <row r="26" spans="1:21" ht="14.1" customHeight="1" x14ac:dyDescent="0.3">
      <c r="A26" s="16" t="s">
        <v>397</v>
      </c>
      <c r="O26" s="4" t="s">
        <v>193</v>
      </c>
      <c r="Q26" s="39" t="s">
        <v>1958</v>
      </c>
      <c r="R26" s="39">
        <f>R24*0.03</f>
        <v>232.14285714285714</v>
      </c>
    </row>
    <row r="27" spans="1:21" ht="14.1" customHeight="1" x14ac:dyDescent="0.3">
      <c r="A27" s="16" t="s">
        <v>397</v>
      </c>
      <c r="O27" s="4" t="s">
        <v>193</v>
      </c>
      <c r="Q27" s="39" t="s">
        <v>1959</v>
      </c>
      <c r="R27" s="39">
        <f>R26+R25+R23</f>
        <v>7970.2380952380954</v>
      </c>
    </row>
    <row r="28" spans="1:21" ht="14.1" customHeight="1" x14ac:dyDescent="0.3">
      <c r="A28" s="16" t="s">
        <v>397</v>
      </c>
      <c r="O28" s="16" t="s">
        <v>104</v>
      </c>
    </row>
    <row r="29" spans="1:21" ht="14.1" customHeight="1" x14ac:dyDescent="0.3">
      <c r="A29" s="16" t="s">
        <v>397</v>
      </c>
      <c r="O29" s="16" t="s">
        <v>104</v>
      </c>
    </row>
    <row r="30" spans="1:21" ht="14.1" customHeight="1" x14ac:dyDescent="0.3">
      <c r="A30" s="16" t="s">
        <v>397</v>
      </c>
      <c r="O30" s="16" t="s">
        <v>104</v>
      </c>
    </row>
    <row r="31" spans="1:21" ht="14.1" customHeight="1" x14ac:dyDescent="0.3">
      <c r="A31" s="16" t="s">
        <v>397</v>
      </c>
      <c r="O31" s="4" t="s">
        <v>104</v>
      </c>
    </row>
    <row r="32" spans="1:21" ht="14.1" customHeight="1" x14ac:dyDescent="0.3">
      <c r="A32" s="16" t="s">
        <v>397</v>
      </c>
      <c r="O32" s="4" t="s">
        <v>104</v>
      </c>
    </row>
    <row r="33" spans="1:15" ht="14.1" customHeight="1" x14ac:dyDescent="0.3">
      <c r="A33" s="16" t="s">
        <v>397</v>
      </c>
      <c r="O33" s="16" t="s">
        <v>104</v>
      </c>
    </row>
    <row r="34" spans="1:15" ht="14.1" customHeight="1" x14ac:dyDescent="0.3">
      <c r="A34" s="16" t="s">
        <v>397</v>
      </c>
      <c r="O34" s="16" t="s">
        <v>104</v>
      </c>
    </row>
    <row r="35" spans="1:15" ht="14.1" customHeight="1" x14ac:dyDescent="0.3">
      <c r="A35" s="16" t="s">
        <v>569</v>
      </c>
      <c r="O35" s="16" t="s">
        <v>104</v>
      </c>
    </row>
    <row r="36" spans="1:15" ht="14.1" customHeight="1" x14ac:dyDescent="0.3">
      <c r="A36" s="16" t="s">
        <v>569</v>
      </c>
      <c r="O36" s="16" t="s">
        <v>126</v>
      </c>
    </row>
    <row r="37" spans="1:15" ht="14.1" customHeight="1" x14ac:dyDescent="0.3">
      <c r="A37" s="16" t="s">
        <v>569</v>
      </c>
      <c r="O37" s="16" t="s">
        <v>126</v>
      </c>
    </row>
    <row r="38" spans="1:15" ht="14.1" customHeight="1" x14ac:dyDescent="0.3">
      <c r="A38" s="16" t="s">
        <v>569</v>
      </c>
      <c r="O38" s="16" t="s">
        <v>153</v>
      </c>
    </row>
    <row r="39" spans="1:15" ht="14.1" customHeight="1" x14ac:dyDescent="0.3">
      <c r="A39" s="16" t="s">
        <v>569</v>
      </c>
      <c r="O39" s="16" t="s">
        <v>153</v>
      </c>
    </row>
    <row r="40" spans="1:15" ht="14.1" customHeight="1" x14ac:dyDescent="0.3">
      <c r="A40" s="37" t="s">
        <v>13</v>
      </c>
      <c r="O40" s="16" t="s">
        <v>153</v>
      </c>
    </row>
    <row r="41" spans="1:15" ht="14.1" customHeight="1" x14ac:dyDescent="0.3">
      <c r="A41" s="37" t="s">
        <v>13</v>
      </c>
      <c r="O41" s="16" t="s">
        <v>153</v>
      </c>
    </row>
    <row r="42" spans="1:15" ht="14.1" customHeight="1" x14ac:dyDescent="0.3">
      <c r="A42" s="37" t="s">
        <v>13</v>
      </c>
      <c r="O42" s="16" t="s">
        <v>162</v>
      </c>
    </row>
    <row r="43" spans="1:15" ht="14.1" customHeight="1" x14ac:dyDescent="0.3">
      <c r="A43" s="37" t="s">
        <v>13</v>
      </c>
      <c r="O43" s="16" t="s">
        <v>162</v>
      </c>
    </row>
    <row r="44" spans="1:15" ht="14.1" customHeight="1" x14ac:dyDescent="0.3">
      <c r="A44" s="37" t="s">
        <v>13</v>
      </c>
      <c r="O44" s="16" t="s">
        <v>162</v>
      </c>
    </row>
    <row r="45" spans="1:15" ht="14.1" customHeight="1" x14ac:dyDescent="0.3">
      <c r="A45" s="37" t="s">
        <v>13</v>
      </c>
      <c r="O45" s="16" t="s">
        <v>22</v>
      </c>
    </row>
    <row r="46" spans="1:15" ht="14.1" customHeight="1" x14ac:dyDescent="0.3">
      <c r="A46" s="16" t="s">
        <v>13</v>
      </c>
      <c r="O46" s="16" t="s">
        <v>22</v>
      </c>
    </row>
    <row r="47" spans="1:15" ht="14.1" customHeight="1" x14ac:dyDescent="0.3">
      <c r="A47" s="16" t="s">
        <v>13</v>
      </c>
      <c r="O47" s="16" t="s">
        <v>22</v>
      </c>
    </row>
    <row r="48" spans="1:15" ht="14.1" customHeight="1" x14ac:dyDescent="0.3">
      <c r="A48" s="16" t="s">
        <v>13</v>
      </c>
      <c r="O48" s="4" t="s">
        <v>170</v>
      </c>
    </row>
    <row r="49" spans="1:15" ht="14.1" customHeight="1" x14ac:dyDescent="0.3">
      <c r="A49" s="16" t="s">
        <v>13</v>
      </c>
      <c r="O49" s="4" t="s">
        <v>170</v>
      </c>
    </row>
    <row r="50" spans="1:15" ht="14.1" customHeight="1" x14ac:dyDescent="0.3">
      <c r="A50" s="16" t="s">
        <v>13</v>
      </c>
      <c r="O50" s="4" t="s">
        <v>176</v>
      </c>
    </row>
    <row r="51" spans="1:15" ht="14.1" customHeight="1" x14ac:dyDescent="0.3">
      <c r="A51" s="16" t="s">
        <v>13</v>
      </c>
      <c r="O51" s="4" t="s">
        <v>176</v>
      </c>
    </row>
    <row r="52" spans="1:15" ht="14.1" customHeight="1" x14ac:dyDescent="0.3">
      <c r="A52" s="16" t="s">
        <v>13</v>
      </c>
      <c r="O52" s="4" t="s">
        <v>182</v>
      </c>
    </row>
    <row r="53" spans="1:15" ht="14.1" customHeight="1" x14ac:dyDescent="0.3">
      <c r="A53" s="16" t="s">
        <v>13</v>
      </c>
      <c r="O53" s="4" t="s">
        <v>182</v>
      </c>
    </row>
    <row r="54" spans="1:15" ht="14.1" customHeight="1" x14ac:dyDescent="0.3">
      <c r="A54" s="16" t="s">
        <v>13</v>
      </c>
      <c r="O54" s="4" t="s">
        <v>182</v>
      </c>
    </row>
    <row r="55" spans="1:15" ht="14.1" customHeight="1" x14ac:dyDescent="0.3">
      <c r="A55" s="16" t="s">
        <v>13</v>
      </c>
      <c r="O55" s="4" t="s">
        <v>182</v>
      </c>
    </row>
    <row r="56" spans="1:15" ht="14.1" customHeight="1" x14ac:dyDescent="0.3">
      <c r="A56" s="16" t="s">
        <v>13</v>
      </c>
      <c r="O56" s="4" t="s">
        <v>182</v>
      </c>
    </row>
    <row r="57" spans="1:15" ht="14.1" customHeight="1" x14ac:dyDescent="0.3">
      <c r="A57" s="16" t="s">
        <v>13</v>
      </c>
      <c r="O57" s="4" t="s">
        <v>182</v>
      </c>
    </row>
    <row r="58" spans="1:15" ht="14.1" customHeight="1" x14ac:dyDescent="0.3">
      <c r="A58" s="16" t="s">
        <v>13</v>
      </c>
      <c r="O58" s="4" t="s">
        <v>188</v>
      </c>
    </row>
    <row r="59" spans="1:15" ht="14.1" customHeight="1" x14ac:dyDescent="0.3">
      <c r="A59" s="16" t="s">
        <v>13</v>
      </c>
      <c r="O59" s="4" t="s">
        <v>188</v>
      </c>
    </row>
    <row r="60" spans="1:15" ht="14.1" customHeight="1" x14ac:dyDescent="0.3">
      <c r="A60" s="16" t="s">
        <v>13</v>
      </c>
      <c r="O60" s="4" t="s">
        <v>188</v>
      </c>
    </row>
    <row r="61" spans="1:15" ht="14.1" customHeight="1" x14ac:dyDescent="0.3">
      <c r="A61" s="16" t="s">
        <v>13</v>
      </c>
      <c r="O61" s="4" t="s">
        <v>188</v>
      </c>
    </row>
    <row r="62" spans="1:15" ht="14.1" customHeight="1" x14ac:dyDescent="0.3">
      <c r="A62" s="16" t="s">
        <v>13</v>
      </c>
      <c r="O62" s="4" t="s">
        <v>188</v>
      </c>
    </row>
    <row r="63" spans="1:15" ht="14.1" customHeight="1" x14ac:dyDescent="0.3">
      <c r="A63" s="16" t="s">
        <v>13</v>
      </c>
      <c r="O63" s="4" t="s">
        <v>188</v>
      </c>
    </row>
    <row r="64" spans="1:15" ht="14.1" customHeight="1" x14ac:dyDescent="0.3">
      <c r="A64" s="16" t="s">
        <v>13</v>
      </c>
      <c r="O64" s="4" t="s">
        <v>188</v>
      </c>
    </row>
    <row r="65" spans="1:15" ht="14.1" customHeight="1" x14ac:dyDescent="0.3">
      <c r="A65" s="16" t="s">
        <v>13</v>
      </c>
      <c r="O65" s="4" t="s">
        <v>188</v>
      </c>
    </row>
    <row r="66" spans="1:15" ht="14.1" customHeight="1" x14ac:dyDescent="0.3">
      <c r="A66" s="16" t="s">
        <v>13</v>
      </c>
      <c r="O66" s="4" t="s">
        <v>188</v>
      </c>
    </row>
    <row r="67" spans="1:15" ht="14.1" customHeight="1" x14ac:dyDescent="0.3">
      <c r="A67" s="16" t="s">
        <v>13</v>
      </c>
      <c r="O67" s="16" t="s">
        <v>198</v>
      </c>
    </row>
    <row r="68" spans="1:15" ht="14.1" customHeight="1" x14ac:dyDescent="0.3">
      <c r="A68" s="16" t="s">
        <v>13</v>
      </c>
      <c r="O68" s="4" t="s">
        <v>198</v>
      </c>
    </row>
    <row r="69" spans="1:15" ht="14.1" customHeight="1" x14ac:dyDescent="0.3">
      <c r="A69" s="16" t="s">
        <v>13</v>
      </c>
      <c r="O69" s="4" t="s">
        <v>198</v>
      </c>
    </row>
    <row r="70" spans="1:15" ht="14.1" customHeight="1" x14ac:dyDescent="0.3">
      <c r="A70" s="16" t="s">
        <v>13</v>
      </c>
      <c r="O70" s="4" t="s">
        <v>198</v>
      </c>
    </row>
    <row r="71" spans="1:15" ht="14.1" customHeight="1" x14ac:dyDescent="0.3">
      <c r="A71" s="16" t="s">
        <v>13</v>
      </c>
      <c r="O71" s="4" t="s">
        <v>198</v>
      </c>
    </row>
    <row r="72" spans="1:15" ht="14.1" customHeight="1" x14ac:dyDescent="0.3">
      <c r="A72" s="16" t="s">
        <v>13</v>
      </c>
      <c r="O72" s="4" t="s">
        <v>198</v>
      </c>
    </row>
    <row r="73" spans="1:15" ht="14.1" customHeight="1" x14ac:dyDescent="0.3">
      <c r="A73" s="16" t="s">
        <v>13</v>
      </c>
      <c r="O73" s="4" t="s">
        <v>198</v>
      </c>
    </row>
    <row r="74" spans="1:15" ht="14.1" customHeight="1" x14ac:dyDescent="0.3">
      <c r="A74" s="16" t="s">
        <v>13</v>
      </c>
      <c r="O74" s="4" t="s">
        <v>198</v>
      </c>
    </row>
    <row r="75" spans="1:15" ht="14.1" customHeight="1" x14ac:dyDescent="0.3">
      <c r="A75" s="16" t="s">
        <v>13</v>
      </c>
      <c r="O75" s="4" t="s">
        <v>198</v>
      </c>
    </row>
    <row r="76" spans="1:15" ht="14.1" customHeight="1" x14ac:dyDescent="0.3">
      <c r="A76" s="16" t="s">
        <v>13</v>
      </c>
      <c r="O76" s="4" t="s">
        <v>198</v>
      </c>
    </row>
    <row r="77" spans="1:15" ht="14.1" customHeight="1" x14ac:dyDescent="0.3">
      <c r="A77" s="16" t="s">
        <v>13</v>
      </c>
      <c r="O77" s="4" t="s">
        <v>204</v>
      </c>
    </row>
    <row r="78" spans="1:15" ht="14.1" customHeight="1" x14ac:dyDescent="0.3">
      <c r="A78" s="16" t="s">
        <v>13</v>
      </c>
      <c r="O78" s="4" t="s">
        <v>212</v>
      </c>
    </row>
    <row r="79" spans="1:15" ht="14.1" customHeight="1" x14ac:dyDescent="0.3">
      <c r="A79" s="16" t="s">
        <v>13</v>
      </c>
      <c r="O79" s="4" t="s">
        <v>22</v>
      </c>
    </row>
    <row r="80" spans="1:15" ht="14.1" customHeight="1" x14ac:dyDescent="0.3">
      <c r="A80" s="16" t="s">
        <v>13</v>
      </c>
      <c r="O80" s="4" t="s">
        <v>22</v>
      </c>
    </row>
    <row r="81" spans="1:15" ht="14.1" customHeight="1" x14ac:dyDescent="0.3">
      <c r="A81" s="16" t="s">
        <v>13</v>
      </c>
      <c r="O81" s="4" t="s">
        <v>22</v>
      </c>
    </row>
    <row r="82" spans="1:15" ht="14.1" customHeight="1" x14ac:dyDescent="0.3">
      <c r="A82" s="16" t="s">
        <v>13</v>
      </c>
      <c r="O82" s="4" t="s">
        <v>188</v>
      </c>
    </row>
    <row r="83" spans="1:15" ht="14.1" customHeight="1" x14ac:dyDescent="0.3">
      <c r="A83" s="16" t="s">
        <v>13</v>
      </c>
      <c r="O83" s="4" t="s">
        <v>188</v>
      </c>
    </row>
    <row r="84" spans="1:15" ht="14.1" customHeight="1" x14ac:dyDescent="0.3">
      <c r="A84" s="16" t="s">
        <v>13</v>
      </c>
      <c r="O84" s="4" t="s">
        <v>188</v>
      </c>
    </row>
    <row r="85" spans="1:15" ht="14.1" customHeight="1" x14ac:dyDescent="0.3">
      <c r="A85" s="16" t="s">
        <v>13</v>
      </c>
      <c r="O85" s="4" t="s">
        <v>204</v>
      </c>
    </row>
    <row r="86" spans="1:15" ht="14.1" customHeight="1" x14ac:dyDescent="0.3">
      <c r="A86" s="16" t="s">
        <v>13</v>
      </c>
      <c r="O86" s="4" t="s">
        <v>204</v>
      </c>
    </row>
    <row r="87" spans="1:15" ht="14.1" customHeight="1" x14ac:dyDescent="0.3">
      <c r="A87" s="16" t="s">
        <v>13</v>
      </c>
      <c r="O87" s="4" t="s">
        <v>204</v>
      </c>
    </row>
    <row r="88" spans="1:15" ht="14.1" customHeight="1" x14ac:dyDescent="0.3">
      <c r="A88" s="16" t="s">
        <v>13</v>
      </c>
      <c r="O88" s="4" t="s">
        <v>204</v>
      </c>
    </row>
    <row r="89" spans="1:15" ht="14.1" customHeight="1" x14ac:dyDescent="0.3">
      <c r="A89" s="16" t="s">
        <v>13</v>
      </c>
      <c r="O89" s="4" t="s">
        <v>193</v>
      </c>
    </row>
    <row r="90" spans="1:15" ht="14.1" customHeight="1" x14ac:dyDescent="0.3">
      <c r="A90" s="16" t="s">
        <v>13</v>
      </c>
      <c r="O90" s="4" t="s">
        <v>193</v>
      </c>
    </row>
    <row r="91" spans="1:15" ht="14.1" customHeight="1" x14ac:dyDescent="0.3">
      <c r="A91" s="16" t="s">
        <v>13</v>
      </c>
      <c r="O91" s="4" t="s">
        <v>193</v>
      </c>
    </row>
    <row r="92" spans="1:15" ht="14.1" customHeight="1" x14ac:dyDescent="0.3">
      <c r="A92" s="16" t="s">
        <v>13</v>
      </c>
      <c r="O92" s="4" t="s">
        <v>193</v>
      </c>
    </row>
    <row r="93" spans="1:15" ht="14.1" customHeight="1" x14ac:dyDescent="0.3">
      <c r="A93" s="16" t="s">
        <v>13</v>
      </c>
      <c r="O93" s="4" t="s">
        <v>193</v>
      </c>
    </row>
    <row r="94" spans="1:15" ht="14.1" customHeight="1" x14ac:dyDescent="0.3">
      <c r="A94" s="16" t="s">
        <v>13</v>
      </c>
      <c r="O94" s="40" t="s">
        <v>193</v>
      </c>
    </row>
    <row r="95" spans="1:15" ht="14.1" customHeight="1" x14ac:dyDescent="0.3">
      <c r="A95" s="16" t="s">
        <v>13</v>
      </c>
      <c r="O95" s="4" t="s">
        <v>204</v>
      </c>
    </row>
    <row r="96" spans="1:15" ht="14.1" customHeight="1" x14ac:dyDescent="0.3">
      <c r="A96" s="16" t="s">
        <v>13</v>
      </c>
      <c r="O96" s="4" t="s">
        <v>193</v>
      </c>
    </row>
    <row r="97" spans="1:15" ht="14.1" customHeight="1" x14ac:dyDescent="0.3">
      <c r="A97" s="16" t="s">
        <v>13</v>
      </c>
      <c r="O97" s="4" t="s">
        <v>204</v>
      </c>
    </row>
    <row r="98" spans="1:15" ht="14.1" customHeight="1" x14ac:dyDescent="0.3">
      <c r="A98" s="16" t="s">
        <v>13</v>
      </c>
      <c r="O98" s="4" t="s">
        <v>193</v>
      </c>
    </row>
    <row r="99" spans="1:15" ht="14.1" customHeight="1" x14ac:dyDescent="0.3">
      <c r="A99" s="16" t="s">
        <v>13</v>
      </c>
      <c r="O99" s="4" t="s">
        <v>193</v>
      </c>
    </row>
    <row r="100" spans="1:15" ht="14.1" customHeight="1" x14ac:dyDescent="0.3">
      <c r="A100" s="16" t="s">
        <v>13</v>
      </c>
      <c r="O100" s="4" t="s">
        <v>193</v>
      </c>
    </row>
    <row r="101" spans="1:15" ht="14.1" customHeight="1" x14ac:dyDescent="0.3">
      <c r="A101" s="16" t="s">
        <v>13</v>
      </c>
      <c r="O101" s="4" t="s">
        <v>193</v>
      </c>
    </row>
    <row r="102" spans="1:15" ht="14.1" customHeight="1" x14ac:dyDescent="0.3">
      <c r="A102" s="16" t="s">
        <v>13</v>
      </c>
      <c r="O102" s="4" t="s">
        <v>176</v>
      </c>
    </row>
    <row r="103" spans="1:15" ht="14.1" customHeight="1" x14ac:dyDescent="0.3">
      <c r="A103" s="16" t="s">
        <v>13</v>
      </c>
      <c r="O103" s="4" t="s">
        <v>176</v>
      </c>
    </row>
    <row r="104" spans="1:15" ht="14.1" customHeight="1" x14ac:dyDescent="0.3">
      <c r="A104" s="16" t="s">
        <v>13</v>
      </c>
      <c r="O104" s="4" t="s">
        <v>176</v>
      </c>
    </row>
    <row r="105" spans="1:15" ht="14.1" customHeight="1" x14ac:dyDescent="0.3">
      <c r="A105" s="16" t="s">
        <v>13</v>
      </c>
      <c r="O105" s="4" t="s">
        <v>204</v>
      </c>
    </row>
    <row r="106" spans="1:15" ht="14.1" customHeight="1" x14ac:dyDescent="0.3">
      <c r="A106" s="16" t="s">
        <v>13</v>
      </c>
      <c r="O106" s="4" t="s">
        <v>204</v>
      </c>
    </row>
    <row r="107" spans="1:15" ht="14.1" customHeight="1" x14ac:dyDescent="0.3">
      <c r="A107" s="16" t="s">
        <v>13</v>
      </c>
      <c r="O107" s="4" t="s">
        <v>204</v>
      </c>
    </row>
    <row r="108" spans="1:15" ht="14.1" customHeight="1" x14ac:dyDescent="0.3">
      <c r="A108" s="16" t="s">
        <v>13</v>
      </c>
      <c r="O108" s="4" t="s">
        <v>204</v>
      </c>
    </row>
    <row r="109" spans="1:15" ht="14.1" customHeight="1" x14ac:dyDescent="0.3">
      <c r="A109" s="16" t="s">
        <v>13</v>
      </c>
      <c r="O109" s="4" t="s">
        <v>104</v>
      </c>
    </row>
    <row r="110" spans="1:15" ht="14.1" customHeight="1" x14ac:dyDescent="0.3">
      <c r="A110" s="16" t="s">
        <v>13</v>
      </c>
      <c r="O110" s="4" t="s">
        <v>153</v>
      </c>
    </row>
    <row r="111" spans="1:15" ht="14.1" customHeight="1" x14ac:dyDescent="0.3">
      <c r="A111" s="16" t="s">
        <v>13</v>
      </c>
      <c r="O111" s="4" t="s">
        <v>170</v>
      </c>
    </row>
    <row r="112" spans="1:15" ht="14.1" customHeight="1" x14ac:dyDescent="0.3">
      <c r="A112" s="16" t="s">
        <v>13</v>
      </c>
      <c r="O112" s="4" t="s">
        <v>170</v>
      </c>
    </row>
    <row r="113" spans="1:15" ht="14.1" customHeight="1" x14ac:dyDescent="0.3">
      <c r="A113" s="16" t="s">
        <v>13</v>
      </c>
      <c r="O113" s="4" t="s">
        <v>204</v>
      </c>
    </row>
    <row r="114" spans="1:15" ht="14.1" customHeight="1" x14ac:dyDescent="0.3">
      <c r="A114" s="16" t="s">
        <v>13</v>
      </c>
      <c r="O114" s="4" t="s">
        <v>176</v>
      </c>
    </row>
    <row r="115" spans="1:15" ht="14.1" customHeight="1" x14ac:dyDescent="0.3">
      <c r="A115" s="16" t="s">
        <v>13</v>
      </c>
      <c r="O115" s="4" t="s">
        <v>176</v>
      </c>
    </row>
    <row r="116" spans="1:15" ht="14.1" customHeight="1" x14ac:dyDescent="0.3">
      <c r="A116" s="16" t="s">
        <v>13</v>
      </c>
      <c r="O116" s="4" t="s">
        <v>176</v>
      </c>
    </row>
    <row r="117" spans="1:15" ht="14.1" customHeight="1" x14ac:dyDescent="0.3">
      <c r="A117" s="16" t="s">
        <v>13</v>
      </c>
      <c r="O117" s="4" t="s">
        <v>182</v>
      </c>
    </row>
    <row r="118" spans="1:15" ht="14.1" customHeight="1" x14ac:dyDescent="0.3">
      <c r="A118" s="16" t="s">
        <v>13</v>
      </c>
      <c r="O118" s="4" t="s">
        <v>182</v>
      </c>
    </row>
    <row r="119" spans="1:15" ht="14.1" customHeight="1" x14ac:dyDescent="0.3">
      <c r="A119" s="16" t="s">
        <v>13</v>
      </c>
      <c r="O119" s="4" t="s">
        <v>182</v>
      </c>
    </row>
    <row r="120" spans="1:15" ht="14.1" customHeight="1" x14ac:dyDescent="0.3">
      <c r="A120" s="16" t="s">
        <v>13</v>
      </c>
      <c r="O120" s="4" t="s">
        <v>182</v>
      </c>
    </row>
    <row r="121" spans="1:15" ht="14.1" customHeight="1" x14ac:dyDescent="0.3">
      <c r="A121" s="16" t="s">
        <v>13</v>
      </c>
      <c r="O121" s="4" t="s">
        <v>182</v>
      </c>
    </row>
    <row r="122" spans="1:15" ht="14.1" customHeight="1" x14ac:dyDescent="0.3">
      <c r="A122" s="16" t="s">
        <v>13</v>
      </c>
      <c r="O122" s="4" t="s">
        <v>182</v>
      </c>
    </row>
    <row r="123" spans="1:15" ht="14.1" customHeight="1" x14ac:dyDescent="0.3">
      <c r="A123" s="16" t="s">
        <v>13</v>
      </c>
      <c r="O123" s="4" t="s">
        <v>193</v>
      </c>
    </row>
    <row r="124" spans="1:15" ht="14.1" customHeight="1" x14ac:dyDescent="0.3">
      <c r="A124" s="16" t="s">
        <v>13</v>
      </c>
      <c r="O124" s="4" t="s">
        <v>104</v>
      </c>
    </row>
    <row r="125" spans="1:15" ht="14.1" customHeight="1" x14ac:dyDescent="0.3">
      <c r="A125" s="16" t="s">
        <v>13</v>
      </c>
      <c r="O125" s="4" t="s">
        <v>104</v>
      </c>
    </row>
    <row r="126" spans="1:15" ht="14.1" customHeight="1" x14ac:dyDescent="0.3">
      <c r="A126" s="16" t="s">
        <v>13</v>
      </c>
      <c r="O126" s="4" t="s">
        <v>193</v>
      </c>
    </row>
    <row r="127" spans="1:15" ht="14.1" customHeight="1" x14ac:dyDescent="0.3">
      <c r="A127" s="16" t="s">
        <v>13</v>
      </c>
      <c r="O127" s="4" t="s">
        <v>193</v>
      </c>
    </row>
    <row r="128" spans="1:15" ht="14.1" customHeight="1" x14ac:dyDescent="0.3">
      <c r="A128" s="16" t="s">
        <v>13</v>
      </c>
      <c r="O128" s="4" t="s">
        <v>193</v>
      </c>
    </row>
    <row r="129" spans="1:15" ht="14.1" customHeight="1" x14ac:dyDescent="0.3">
      <c r="A129" s="16" t="s">
        <v>13</v>
      </c>
      <c r="O129" s="4" t="s">
        <v>193</v>
      </c>
    </row>
    <row r="130" spans="1:15" ht="14.1" customHeight="1" x14ac:dyDescent="0.3">
      <c r="A130" s="16" t="s">
        <v>13</v>
      </c>
      <c r="O130" s="4" t="s">
        <v>193</v>
      </c>
    </row>
    <row r="131" spans="1:15" ht="14.1" customHeight="1" x14ac:dyDescent="0.3">
      <c r="A131" s="16" t="s">
        <v>13</v>
      </c>
      <c r="O131" s="4" t="s">
        <v>193</v>
      </c>
    </row>
    <row r="132" spans="1:15" ht="14.1" customHeight="1" x14ac:dyDescent="0.3">
      <c r="A132" s="41" t="s">
        <v>13</v>
      </c>
      <c r="O132" s="4" t="s">
        <v>193</v>
      </c>
    </row>
    <row r="133" spans="1:15" ht="14.1" customHeight="1" x14ac:dyDescent="0.3">
      <c r="A133" s="16" t="s">
        <v>13</v>
      </c>
      <c r="O133" s="4" t="s">
        <v>193</v>
      </c>
    </row>
    <row r="134" spans="1:15" ht="14.1" customHeight="1" x14ac:dyDescent="0.3">
      <c r="A134" s="16" t="s">
        <v>13</v>
      </c>
      <c r="O134" s="4" t="s">
        <v>193</v>
      </c>
    </row>
    <row r="135" spans="1:15" ht="14.1" customHeight="1" x14ac:dyDescent="0.3">
      <c r="A135" s="16" t="s">
        <v>13</v>
      </c>
      <c r="O135" s="4" t="s">
        <v>193</v>
      </c>
    </row>
    <row r="136" spans="1:15" ht="14.1" customHeight="1" x14ac:dyDescent="0.3">
      <c r="A136" s="16" t="s">
        <v>13</v>
      </c>
      <c r="O136" s="4" t="s">
        <v>193</v>
      </c>
    </row>
    <row r="137" spans="1:15" ht="14.1" customHeight="1" x14ac:dyDescent="0.3">
      <c r="A137" s="16" t="s">
        <v>13</v>
      </c>
      <c r="O137" s="4" t="s">
        <v>634</v>
      </c>
    </row>
    <row r="138" spans="1:15" ht="14.1" customHeight="1" x14ac:dyDescent="0.3">
      <c r="A138" s="16" t="s">
        <v>13</v>
      </c>
      <c r="O138" s="4" t="s">
        <v>634</v>
      </c>
    </row>
    <row r="139" spans="1:15" ht="14.1" customHeight="1" x14ac:dyDescent="0.3">
      <c r="A139" s="16" t="s">
        <v>13</v>
      </c>
      <c r="O139" s="4" t="s">
        <v>153</v>
      </c>
    </row>
    <row r="140" spans="1:15" ht="14.1" customHeight="1" x14ac:dyDescent="0.3">
      <c r="A140" s="16" t="s">
        <v>13</v>
      </c>
      <c r="O140" s="4" t="s">
        <v>22</v>
      </c>
    </row>
    <row r="141" spans="1:15" ht="14.1" customHeight="1" x14ac:dyDescent="0.3">
      <c r="A141" s="16" t="s">
        <v>13</v>
      </c>
      <c r="O141" s="4" t="s">
        <v>22</v>
      </c>
    </row>
    <row r="142" spans="1:15" ht="14.1" customHeight="1" x14ac:dyDescent="0.3">
      <c r="A142" s="16" t="s">
        <v>13</v>
      </c>
      <c r="O142" s="4" t="s">
        <v>22</v>
      </c>
    </row>
    <row r="143" spans="1:15" ht="14.1" customHeight="1" x14ac:dyDescent="0.3">
      <c r="A143" s="16" t="s">
        <v>13</v>
      </c>
      <c r="O143" s="4" t="s">
        <v>22</v>
      </c>
    </row>
    <row r="144" spans="1:15" ht="14.1" customHeight="1" x14ac:dyDescent="0.3">
      <c r="A144" s="16" t="s">
        <v>13</v>
      </c>
      <c r="O144" s="4" t="s">
        <v>170</v>
      </c>
    </row>
    <row r="145" spans="1:15" ht="14.1" customHeight="1" x14ac:dyDescent="0.3">
      <c r="A145" s="16" t="s">
        <v>13</v>
      </c>
      <c r="O145" s="4" t="s">
        <v>176</v>
      </c>
    </row>
    <row r="146" spans="1:15" ht="14.1" customHeight="1" x14ac:dyDescent="0.3">
      <c r="A146" s="16" t="s">
        <v>13</v>
      </c>
      <c r="O146" s="4" t="s">
        <v>176</v>
      </c>
    </row>
    <row r="147" spans="1:15" ht="14.1" customHeight="1" x14ac:dyDescent="0.3">
      <c r="A147" s="16" t="s">
        <v>13</v>
      </c>
      <c r="O147" s="4" t="s">
        <v>188</v>
      </c>
    </row>
    <row r="148" spans="1:15" ht="14.1" customHeight="1" x14ac:dyDescent="0.3">
      <c r="A148" s="16" t="s">
        <v>13</v>
      </c>
      <c r="O148" s="4" t="s">
        <v>188</v>
      </c>
    </row>
    <row r="149" spans="1:15" ht="14.1" customHeight="1" x14ac:dyDescent="0.3">
      <c r="A149" s="16" t="s">
        <v>13</v>
      </c>
      <c r="O149" s="4" t="s">
        <v>198</v>
      </c>
    </row>
    <row r="150" spans="1:15" ht="14.1" customHeight="1" x14ac:dyDescent="0.3">
      <c r="A150" s="16" t="s">
        <v>13</v>
      </c>
      <c r="O150" s="4" t="s">
        <v>198</v>
      </c>
    </row>
    <row r="151" spans="1:15" ht="14.1" customHeight="1" x14ac:dyDescent="0.3">
      <c r="A151" s="16" t="s">
        <v>13</v>
      </c>
      <c r="O151" s="4" t="s">
        <v>193</v>
      </c>
    </row>
    <row r="152" spans="1:15" ht="14.1" customHeight="1" x14ac:dyDescent="0.3">
      <c r="A152" s="16" t="s">
        <v>13</v>
      </c>
      <c r="O152" s="4" t="s">
        <v>193</v>
      </c>
    </row>
    <row r="153" spans="1:15" ht="14.1" customHeight="1" x14ac:dyDescent="0.3">
      <c r="A153" s="16" t="s">
        <v>13</v>
      </c>
      <c r="O153" s="4" t="s">
        <v>193</v>
      </c>
    </row>
    <row r="154" spans="1:15" ht="14.1" customHeight="1" x14ac:dyDescent="0.3">
      <c r="A154" s="16" t="s">
        <v>13</v>
      </c>
      <c r="O154" s="4" t="s">
        <v>193</v>
      </c>
    </row>
    <row r="155" spans="1:15" ht="14.1" customHeight="1" x14ac:dyDescent="0.3">
      <c r="A155" s="16" t="s">
        <v>13</v>
      </c>
      <c r="O155" s="4" t="s">
        <v>193</v>
      </c>
    </row>
    <row r="156" spans="1:15" ht="14.1" customHeight="1" x14ac:dyDescent="0.3">
      <c r="A156" s="16" t="s">
        <v>13</v>
      </c>
      <c r="O156" s="4" t="s">
        <v>193</v>
      </c>
    </row>
    <row r="157" spans="1:15" ht="14.1" customHeight="1" x14ac:dyDescent="0.3">
      <c r="A157" s="16" t="s">
        <v>13</v>
      </c>
      <c r="O157" s="4" t="s">
        <v>193</v>
      </c>
    </row>
    <row r="158" spans="1:15" ht="14.1" customHeight="1" x14ac:dyDescent="0.3">
      <c r="A158" s="16" t="s">
        <v>13</v>
      </c>
      <c r="O158" s="4" t="s">
        <v>193</v>
      </c>
    </row>
    <row r="159" spans="1:15" ht="14.1" customHeight="1" x14ac:dyDescent="0.3">
      <c r="A159" s="16" t="s">
        <v>13</v>
      </c>
      <c r="O159" s="4" t="s">
        <v>193</v>
      </c>
    </row>
    <row r="160" spans="1:15" ht="14.1" customHeight="1" x14ac:dyDescent="0.3">
      <c r="A160" s="16" t="s">
        <v>13</v>
      </c>
      <c r="O160" s="4" t="s">
        <v>193</v>
      </c>
    </row>
    <row r="161" spans="1:15" ht="14.1" customHeight="1" x14ac:dyDescent="0.3">
      <c r="A161" s="16" t="s">
        <v>13</v>
      </c>
      <c r="O161" s="4" t="s">
        <v>634</v>
      </c>
    </row>
    <row r="162" spans="1:15" ht="14.1" customHeight="1" x14ac:dyDescent="0.3">
      <c r="A162" s="16" t="s">
        <v>13</v>
      </c>
      <c r="O162" s="4" t="s">
        <v>104</v>
      </c>
    </row>
    <row r="163" spans="1:15" ht="14.1" customHeight="1" x14ac:dyDescent="0.3">
      <c r="A163" s="16" t="s">
        <v>13</v>
      </c>
      <c r="O163" s="4" t="s">
        <v>104</v>
      </c>
    </row>
    <row r="164" spans="1:15" ht="14.1" customHeight="1" x14ac:dyDescent="0.3">
      <c r="A164" s="16" t="s">
        <v>13</v>
      </c>
      <c r="O164" s="4" t="s">
        <v>153</v>
      </c>
    </row>
    <row r="165" spans="1:15" ht="14.1" customHeight="1" x14ac:dyDescent="0.3">
      <c r="A165" s="16" t="s">
        <v>13</v>
      </c>
      <c r="O165" s="4" t="s">
        <v>153</v>
      </c>
    </row>
    <row r="166" spans="1:15" ht="14.1" customHeight="1" x14ac:dyDescent="0.3">
      <c r="A166" s="16" t="s">
        <v>13</v>
      </c>
      <c r="O166" s="4" t="s">
        <v>176</v>
      </c>
    </row>
    <row r="167" spans="1:15" ht="14.1" customHeight="1" x14ac:dyDescent="0.3">
      <c r="A167" s="16" t="s">
        <v>13</v>
      </c>
      <c r="O167" s="4" t="s">
        <v>176</v>
      </c>
    </row>
    <row r="168" spans="1:15" ht="14.1" customHeight="1" x14ac:dyDescent="0.3">
      <c r="A168" s="16" t="s">
        <v>13</v>
      </c>
      <c r="O168" s="4" t="s">
        <v>176</v>
      </c>
    </row>
    <row r="169" spans="1:15" ht="14.1" customHeight="1" x14ac:dyDescent="0.3">
      <c r="A169" s="16" t="s">
        <v>13</v>
      </c>
      <c r="O169" s="4" t="s">
        <v>176</v>
      </c>
    </row>
    <row r="170" spans="1:15" ht="14.1" customHeight="1" x14ac:dyDescent="0.3">
      <c r="A170" s="16" t="s">
        <v>13</v>
      </c>
      <c r="O170" s="4" t="s">
        <v>188</v>
      </c>
    </row>
    <row r="171" spans="1:15" ht="14.1" customHeight="1" x14ac:dyDescent="0.3">
      <c r="A171" s="16" t="s">
        <v>13</v>
      </c>
      <c r="O171" s="4" t="s">
        <v>188</v>
      </c>
    </row>
    <row r="172" spans="1:15" ht="14.1" customHeight="1" x14ac:dyDescent="0.3">
      <c r="A172" s="16" t="s">
        <v>13</v>
      </c>
      <c r="O172" s="4" t="s">
        <v>198</v>
      </c>
    </row>
    <row r="173" spans="1:15" ht="14.1" customHeight="1" x14ac:dyDescent="0.3">
      <c r="A173" s="16" t="s">
        <v>13</v>
      </c>
      <c r="O173" s="4" t="s">
        <v>198</v>
      </c>
    </row>
    <row r="174" spans="1:15" ht="14.1" customHeight="1" x14ac:dyDescent="0.3">
      <c r="A174" s="16" t="s">
        <v>13</v>
      </c>
      <c r="O174" s="4"/>
    </row>
    <row r="175" spans="1:15" ht="14.1" customHeight="1" x14ac:dyDescent="0.3">
      <c r="A175" s="16" t="s">
        <v>13</v>
      </c>
      <c r="O175" s="4"/>
    </row>
    <row r="176" spans="1:15" ht="14.1" customHeight="1" x14ac:dyDescent="0.3">
      <c r="A176" s="16" t="s">
        <v>13</v>
      </c>
      <c r="O176" s="4"/>
    </row>
    <row r="177" spans="1:15" ht="14.1" customHeight="1" x14ac:dyDescent="0.3">
      <c r="A177" s="16" t="s">
        <v>13</v>
      </c>
      <c r="O177" s="4"/>
    </row>
    <row r="178" spans="1:15" ht="14.1" customHeight="1" x14ac:dyDescent="0.3">
      <c r="A178" s="16" t="s">
        <v>13</v>
      </c>
      <c r="O178" s="4"/>
    </row>
    <row r="179" spans="1:15" ht="14.1" customHeight="1" x14ac:dyDescent="0.3">
      <c r="A179" s="16" t="s">
        <v>13</v>
      </c>
      <c r="O179" s="4"/>
    </row>
    <row r="180" spans="1:15" ht="14.1" customHeight="1" x14ac:dyDescent="0.3">
      <c r="A180" s="16" t="s">
        <v>13</v>
      </c>
      <c r="O180" s="4"/>
    </row>
    <row r="181" spans="1:15" ht="14.1" customHeight="1" x14ac:dyDescent="0.3">
      <c r="A181" s="16" t="s">
        <v>13</v>
      </c>
      <c r="O181" s="4"/>
    </row>
    <row r="182" spans="1:15" ht="14.1" customHeight="1" x14ac:dyDescent="0.3">
      <c r="A182" s="16" t="s">
        <v>13</v>
      </c>
      <c r="O182" s="4"/>
    </row>
    <row r="183" spans="1:15" ht="14.1" customHeight="1" x14ac:dyDescent="0.3">
      <c r="A183" s="16" t="s">
        <v>13</v>
      </c>
      <c r="O183" s="4"/>
    </row>
    <row r="184" spans="1:15" ht="14.1" customHeight="1" x14ac:dyDescent="0.3">
      <c r="A184" s="16" t="s">
        <v>13</v>
      </c>
      <c r="O184" s="4"/>
    </row>
    <row r="185" spans="1:15" ht="14.1" customHeight="1" x14ac:dyDescent="0.3">
      <c r="A185" s="16" t="s">
        <v>13</v>
      </c>
      <c r="O185" s="4"/>
    </row>
    <row r="186" spans="1:15" ht="14.1" customHeight="1" x14ac:dyDescent="0.3">
      <c r="A186" s="16" t="s">
        <v>13</v>
      </c>
      <c r="O186" s="4"/>
    </row>
    <row r="187" spans="1:15" ht="14.1" customHeight="1" x14ac:dyDescent="0.3">
      <c r="A187" s="16" t="s">
        <v>13</v>
      </c>
      <c r="O187" s="4"/>
    </row>
    <row r="188" spans="1:15" ht="14.1" customHeight="1" x14ac:dyDescent="0.3">
      <c r="A188" s="16" t="s">
        <v>13</v>
      </c>
      <c r="O188" s="4"/>
    </row>
    <row r="189" spans="1:15" ht="14.1" customHeight="1" x14ac:dyDescent="0.3">
      <c r="A189" s="16" t="s">
        <v>13</v>
      </c>
      <c r="O189" s="4"/>
    </row>
    <row r="190" spans="1:15" ht="14.1" customHeight="1" x14ac:dyDescent="0.3">
      <c r="A190" s="16" t="s">
        <v>13</v>
      </c>
      <c r="O190" s="4"/>
    </row>
    <row r="191" spans="1:15" ht="14.1" customHeight="1" x14ac:dyDescent="0.3">
      <c r="A191" s="16" t="s">
        <v>13</v>
      </c>
      <c r="O191" s="4"/>
    </row>
    <row r="192" spans="1:15" ht="14.1" customHeight="1" x14ac:dyDescent="0.3">
      <c r="A192" s="16" t="s">
        <v>13</v>
      </c>
      <c r="O192" s="4"/>
    </row>
    <row r="193" spans="1:15" ht="14.1" customHeight="1" x14ac:dyDescent="0.3">
      <c r="A193" s="16" t="s">
        <v>13</v>
      </c>
      <c r="O193" s="4"/>
    </row>
    <row r="194" spans="1:15" ht="14.1" customHeight="1" x14ac:dyDescent="0.3">
      <c r="A194" s="16" t="s">
        <v>13</v>
      </c>
      <c r="O194" s="4"/>
    </row>
    <row r="195" spans="1:15" ht="14.1" customHeight="1" x14ac:dyDescent="0.3">
      <c r="A195" s="16" t="s">
        <v>13</v>
      </c>
      <c r="O195" s="4"/>
    </row>
    <row r="196" spans="1:15" ht="14.1" customHeight="1" x14ac:dyDescent="0.3">
      <c r="A196" s="16" t="s">
        <v>13</v>
      </c>
      <c r="O196" s="4"/>
    </row>
    <row r="197" spans="1:15" ht="14.1" customHeight="1" x14ac:dyDescent="0.3">
      <c r="A197" s="16" t="s">
        <v>13</v>
      </c>
      <c r="O197" s="4"/>
    </row>
    <row r="198" spans="1:15" ht="14.1" customHeight="1" x14ac:dyDescent="0.3">
      <c r="A198" s="16" t="s">
        <v>13</v>
      </c>
      <c r="O198" s="4"/>
    </row>
    <row r="199" spans="1:15" ht="14.1" customHeight="1" x14ac:dyDescent="0.3">
      <c r="A199" s="16" t="s">
        <v>13</v>
      </c>
      <c r="O199" s="4"/>
    </row>
    <row r="200" spans="1:15" ht="14.1" customHeight="1" x14ac:dyDescent="0.3">
      <c r="A200" s="16" t="s">
        <v>13</v>
      </c>
      <c r="O200" s="4"/>
    </row>
    <row r="201" spans="1:15" ht="14.1" customHeight="1" x14ac:dyDescent="0.3">
      <c r="A201" s="16" t="s">
        <v>13</v>
      </c>
      <c r="O201" s="4"/>
    </row>
    <row r="202" spans="1:15" ht="14.1" customHeight="1" x14ac:dyDescent="0.3">
      <c r="A202" s="16" t="s">
        <v>13</v>
      </c>
      <c r="O202" s="4"/>
    </row>
    <row r="203" spans="1:15" ht="14.1" customHeight="1" x14ac:dyDescent="0.3">
      <c r="A203" s="16" t="s">
        <v>13</v>
      </c>
      <c r="O203" s="4"/>
    </row>
    <row r="204" spans="1:15" ht="14.1" customHeight="1" x14ac:dyDescent="0.3">
      <c r="A204" s="16" t="s">
        <v>13</v>
      </c>
      <c r="O204" s="4"/>
    </row>
    <row r="205" spans="1:15" ht="14.1" customHeight="1" x14ac:dyDescent="0.3">
      <c r="A205" s="16" t="s">
        <v>13</v>
      </c>
      <c r="O205" s="4"/>
    </row>
    <row r="206" spans="1:15" ht="14.1" customHeight="1" x14ac:dyDescent="0.3">
      <c r="A206" s="16" t="s">
        <v>13</v>
      </c>
      <c r="O206" s="4"/>
    </row>
    <row r="207" spans="1:15" ht="14.1" customHeight="1" x14ac:dyDescent="0.3">
      <c r="A207" s="16" t="s">
        <v>13</v>
      </c>
      <c r="O207" s="4"/>
    </row>
    <row r="208" spans="1:15" ht="14.1" customHeight="1" x14ac:dyDescent="0.3">
      <c r="A208" s="16" t="s">
        <v>13</v>
      </c>
      <c r="O208" s="4"/>
    </row>
    <row r="209" spans="1:15" ht="14.1" customHeight="1" x14ac:dyDescent="0.3">
      <c r="A209" s="16" t="s">
        <v>13</v>
      </c>
      <c r="O209" s="4"/>
    </row>
    <row r="210" spans="1:15" ht="14.1" customHeight="1" x14ac:dyDescent="0.3">
      <c r="A210" s="16" t="s">
        <v>13</v>
      </c>
      <c r="O210" s="4"/>
    </row>
    <row r="211" spans="1:15" ht="14.1" customHeight="1" x14ac:dyDescent="0.3">
      <c r="A211" s="16" t="s">
        <v>13</v>
      </c>
      <c r="O211" s="4"/>
    </row>
    <row r="212" spans="1:15" ht="14.1" customHeight="1" x14ac:dyDescent="0.3">
      <c r="A212" s="42" t="s">
        <v>122</v>
      </c>
      <c r="O212" s="4"/>
    </row>
    <row r="213" spans="1:15" ht="14.1" customHeight="1" x14ac:dyDescent="0.3">
      <c r="A213" s="42" t="s">
        <v>122</v>
      </c>
      <c r="O213" s="4"/>
    </row>
    <row r="214" spans="1:15" ht="14.1" customHeight="1" x14ac:dyDescent="0.3">
      <c r="A214" s="42" t="s">
        <v>122</v>
      </c>
      <c r="O214" s="4"/>
    </row>
    <row r="215" spans="1:15" ht="14.1" customHeight="1" x14ac:dyDescent="0.3">
      <c r="A215" s="42" t="s">
        <v>122</v>
      </c>
      <c r="O215" s="4"/>
    </row>
    <row r="216" spans="1:15" ht="14.1" customHeight="1" x14ac:dyDescent="0.3">
      <c r="A216" s="42" t="s">
        <v>122</v>
      </c>
      <c r="O216" s="4"/>
    </row>
    <row r="217" spans="1:15" ht="14.1" customHeight="1" x14ac:dyDescent="0.3">
      <c r="A217" s="42" t="s">
        <v>122</v>
      </c>
      <c r="O217" s="4"/>
    </row>
    <row r="218" spans="1:15" ht="14.1" customHeight="1" x14ac:dyDescent="0.3">
      <c r="A218" s="42" t="s">
        <v>122</v>
      </c>
      <c r="O218" s="4"/>
    </row>
    <row r="219" spans="1:15" ht="14.1" customHeight="1" x14ac:dyDescent="0.3">
      <c r="A219" s="42" t="s">
        <v>129</v>
      </c>
      <c r="O219" s="4"/>
    </row>
    <row r="220" spans="1:15" ht="14.1" customHeight="1" x14ac:dyDescent="0.3">
      <c r="A220" s="42" t="s">
        <v>129</v>
      </c>
      <c r="O220" s="4"/>
    </row>
    <row r="221" spans="1:15" ht="14.1" customHeight="1" x14ac:dyDescent="0.3">
      <c r="A221" s="42" t="s">
        <v>129</v>
      </c>
      <c r="O221" s="4"/>
    </row>
    <row r="222" spans="1:15" ht="14.1" customHeight="1" x14ac:dyDescent="0.3">
      <c r="A222" s="42" t="s">
        <v>129</v>
      </c>
      <c r="O222" s="4"/>
    </row>
    <row r="223" spans="1:15" ht="14.1" customHeight="1" x14ac:dyDescent="0.3">
      <c r="A223" s="42" t="s">
        <v>129</v>
      </c>
      <c r="O223" s="4"/>
    </row>
    <row r="224" spans="1:15" ht="14.1" customHeight="1" x14ac:dyDescent="0.3">
      <c r="A224" s="42" t="s">
        <v>129</v>
      </c>
      <c r="O224" s="4"/>
    </row>
    <row r="225" spans="1:15" ht="14.1" customHeight="1" x14ac:dyDescent="0.3">
      <c r="A225" s="42" t="s">
        <v>129</v>
      </c>
      <c r="O225" s="4"/>
    </row>
    <row r="226" spans="1:15" ht="14.1" customHeight="1" x14ac:dyDescent="0.3">
      <c r="A226" s="42" t="s">
        <v>129</v>
      </c>
      <c r="O226" s="4"/>
    </row>
    <row r="227" spans="1:15" ht="14.1" customHeight="1" x14ac:dyDescent="0.3">
      <c r="A227" s="42" t="s">
        <v>129</v>
      </c>
      <c r="O227" s="4"/>
    </row>
    <row r="228" spans="1:15" ht="14.1" customHeight="1" x14ac:dyDescent="0.3">
      <c r="A228" s="37" t="s">
        <v>1953</v>
      </c>
      <c r="O228" s="4"/>
    </row>
    <row r="229" spans="1:15" ht="14.1" customHeight="1" x14ac:dyDescent="0.3">
      <c r="A229" s="37" t="s">
        <v>1954</v>
      </c>
      <c r="O229" s="4"/>
    </row>
  </sheetData>
  <sheetProtection insertHyperlinks="0" autoFilter="0"/>
  <phoneticPr fontId="1" type="noConversion"/>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8536C-0338-49FF-9D4E-BA43E5F056B0}">
  <sheetPr>
    <outlinePr summaryBelow="0" summaryRight="0"/>
  </sheetPr>
  <dimension ref="A1:AN153"/>
  <sheetViews>
    <sheetView workbookViewId="0">
      <pane ySplit="1" topLeftCell="A2" activePane="bottomLeft" state="frozen"/>
      <selection pane="bottomLeft"/>
    </sheetView>
  </sheetViews>
  <sheetFormatPr defaultColWidth="8.81640625" defaultRowHeight="14.1" customHeight="1" x14ac:dyDescent="0.3"/>
  <cols>
    <col min="1" max="1" width="7.453125" style="83" customWidth="1"/>
    <col min="2" max="2" width="31.81640625" style="83" customWidth="1"/>
    <col min="3" max="3" width="30.81640625" style="83" customWidth="1"/>
    <col min="4" max="40" width="8.81640625" style="31"/>
  </cols>
  <sheetData>
    <row r="1" spans="1:3" ht="14.1" customHeight="1" x14ac:dyDescent="0.3">
      <c r="A1" s="83" t="s">
        <v>1960</v>
      </c>
      <c r="B1" s="83" t="s">
        <v>1961</v>
      </c>
      <c r="C1" s="32" t="s">
        <v>1962</v>
      </c>
    </row>
    <row r="2" spans="1:3" ht="14.1" customHeight="1" x14ac:dyDescent="0.3">
      <c r="A2" s="83" t="s">
        <v>1963</v>
      </c>
      <c r="B2" s="83" t="s">
        <v>1964</v>
      </c>
      <c r="C2" s="83" t="s">
        <v>1965</v>
      </c>
    </row>
    <row r="3" spans="1:3" ht="14.1" customHeight="1" x14ac:dyDescent="0.3">
      <c r="A3" s="83" t="s">
        <v>1966</v>
      </c>
      <c r="B3" s="83" t="s">
        <v>1967</v>
      </c>
    </row>
    <row r="4" spans="1:3" ht="14.1" customHeight="1" x14ac:dyDescent="0.3">
      <c r="A4" s="83" t="s">
        <v>1968</v>
      </c>
      <c r="B4" s="83" t="s">
        <v>1969</v>
      </c>
    </row>
    <row r="5" spans="1:3" ht="14.1" customHeight="1" x14ac:dyDescent="0.3">
      <c r="A5" s="83" t="s">
        <v>1970</v>
      </c>
      <c r="B5" s="83" t="s">
        <v>1971</v>
      </c>
      <c r="C5" s="83" t="s">
        <v>1965</v>
      </c>
    </row>
    <row r="6" spans="1:3" ht="14.1" customHeight="1" x14ac:dyDescent="0.3">
      <c r="A6" s="83" t="s">
        <v>1972</v>
      </c>
      <c r="B6" s="83" t="s">
        <v>1973</v>
      </c>
    </row>
    <row r="7" spans="1:3" ht="14.1" customHeight="1" x14ac:dyDescent="0.3">
      <c r="A7" s="83" t="s">
        <v>1974</v>
      </c>
      <c r="B7" s="83" t="s">
        <v>1975</v>
      </c>
    </row>
    <row r="8" spans="1:3" ht="14.1" customHeight="1" x14ac:dyDescent="0.3">
      <c r="A8" s="83" t="s">
        <v>1976</v>
      </c>
      <c r="B8" s="83" t="s">
        <v>1977</v>
      </c>
    </row>
    <row r="9" spans="1:3" ht="14.1" customHeight="1" x14ac:dyDescent="0.3">
      <c r="A9" s="83" t="s">
        <v>1978</v>
      </c>
      <c r="B9" s="83" t="s">
        <v>1979</v>
      </c>
    </row>
    <row r="10" spans="1:3" ht="14.1" customHeight="1" x14ac:dyDescent="0.3">
      <c r="A10" s="83" t="s">
        <v>1980</v>
      </c>
      <c r="B10" s="83" t="s">
        <v>1981</v>
      </c>
    </row>
    <row r="11" spans="1:3" ht="14.1" customHeight="1" x14ac:dyDescent="0.3">
      <c r="A11" s="83" t="s">
        <v>1982</v>
      </c>
      <c r="B11" s="83" t="s">
        <v>1983</v>
      </c>
    </row>
    <row r="12" spans="1:3" ht="14.1" customHeight="1" x14ac:dyDescent="0.3">
      <c r="A12" s="83" t="s">
        <v>1984</v>
      </c>
      <c r="B12" s="83" t="s">
        <v>1985</v>
      </c>
    </row>
    <row r="13" spans="1:3" ht="14.1" customHeight="1" x14ac:dyDescent="0.3">
      <c r="A13" s="83" t="s">
        <v>1986</v>
      </c>
      <c r="B13" s="83" t="s">
        <v>1987</v>
      </c>
    </row>
    <row r="14" spans="1:3" ht="14.1" customHeight="1" x14ac:dyDescent="0.3">
      <c r="A14" s="83" t="s">
        <v>1988</v>
      </c>
      <c r="B14" s="83" t="s">
        <v>1989</v>
      </c>
      <c r="C14" s="83" t="s">
        <v>1965</v>
      </c>
    </row>
    <row r="15" spans="1:3" ht="14.1" customHeight="1" x14ac:dyDescent="0.3">
      <c r="A15" s="83" t="s">
        <v>1990</v>
      </c>
      <c r="B15" s="83" t="s">
        <v>1991</v>
      </c>
      <c r="C15" s="83" t="s">
        <v>1965</v>
      </c>
    </row>
    <row r="16" spans="1:3" ht="14.1" customHeight="1" x14ac:dyDescent="0.3">
      <c r="A16" s="83" t="s">
        <v>1992</v>
      </c>
      <c r="B16" s="83" t="s">
        <v>1993</v>
      </c>
    </row>
    <row r="17" spans="1:3" ht="14.1" customHeight="1" x14ac:dyDescent="0.3">
      <c r="A17" s="83" t="s">
        <v>1994</v>
      </c>
      <c r="B17" s="83" t="s">
        <v>1995</v>
      </c>
      <c r="C17" s="83" t="s">
        <v>1965</v>
      </c>
    </row>
    <row r="18" spans="1:3" ht="14.1" customHeight="1" x14ac:dyDescent="0.3">
      <c r="A18" s="83" t="s">
        <v>1996</v>
      </c>
      <c r="B18" s="83" t="s">
        <v>1997</v>
      </c>
    </row>
    <row r="19" spans="1:3" ht="14.1" customHeight="1" x14ac:dyDescent="0.3">
      <c r="A19" s="83" t="s">
        <v>1998</v>
      </c>
      <c r="B19" s="83" t="s">
        <v>1999</v>
      </c>
    </row>
    <row r="20" spans="1:3" ht="14.1" customHeight="1" x14ac:dyDescent="0.3">
      <c r="A20" s="83" t="s">
        <v>2000</v>
      </c>
      <c r="B20" s="83" t="s">
        <v>2001</v>
      </c>
      <c r="C20" s="83" t="s">
        <v>1965</v>
      </c>
    </row>
    <row r="21" spans="1:3" ht="14.1" customHeight="1" x14ac:dyDescent="0.3">
      <c r="A21" s="83" t="s">
        <v>2002</v>
      </c>
      <c r="B21" s="83" t="s">
        <v>2003</v>
      </c>
      <c r="C21" s="83" t="s">
        <v>1965</v>
      </c>
    </row>
    <row r="22" spans="1:3" ht="14.1" customHeight="1" x14ac:dyDescent="0.3">
      <c r="A22" s="83" t="s">
        <v>2004</v>
      </c>
      <c r="C22" s="83" t="s">
        <v>2005</v>
      </c>
    </row>
    <row r="23" spans="1:3" ht="14.1" customHeight="1" x14ac:dyDescent="0.3">
      <c r="A23" s="83" t="s">
        <v>2006</v>
      </c>
      <c r="B23" s="83" t="s">
        <v>2007</v>
      </c>
      <c r="C23" s="83" t="s">
        <v>1965</v>
      </c>
    </row>
    <row r="24" spans="1:3" ht="14.1" customHeight="1" x14ac:dyDescent="0.3">
      <c r="A24" s="83" t="s">
        <v>2008</v>
      </c>
      <c r="B24" s="83" t="s">
        <v>2009</v>
      </c>
    </row>
    <row r="25" spans="1:3" ht="14.1" customHeight="1" x14ac:dyDescent="0.3">
      <c r="A25" s="83" t="s">
        <v>2010</v>
      </c>
      <c r="B25" s="83" t="s">
        <v>2011</v>
      </c>
      <c r="C25" s="83" t="s">
        <v>2012</v>
      </c>
    </row>
    <row r="26" spans="1:3" ht="14.1" customHeight="1" x14ac:dyDescent="0.3">
      <c r="A26" s="83" t="s">
        <v>2013</v>
      </c>
      <c r="B26" s="83" t="s">
        <v>2014</v>
      </c>
      <c r="C26" s="83" t="s">
        <v>2012</v>
      </c>
    </row>
    <row r="27" spans="1:3" ht="14.1" customHeight="1" x14ac:dyDescent="0.3">
      <c r="A27" s="83" t="s">
        <v>2015</v>
      </c>
      <c r="B27" s="83" t="s">
        <v>2016</v>
      </c>
      <c r="C27" s="83" t="s">
        <v>2012</v>
      </c>
    </row>
    <row r="28" spans="1:3" ht="14.1" customHeight="1" x14ac:dyDescent="0.3">
      <c r="A28" s="83" t="s">
        <v>2017</v>
      </c>
      <c r="B28" s="83" t="s">
        <v>2018</v>
      </c>
      <c r="C28" s="83" t="s">
        <v>2012</v>
      </c>
    </row>
    <row r="29" spans="1:3" ht="14.1" customHeight="1" x14ac:dyDescent="0.3">
      <c r="A29" s="83" t="s">
        <v>2019</v>
      </c>
      <c r="B29" s="83" t="s">
        <v>2020</v>
      </c>
    </row>
    <row r="30" spans="1:3" ht="14.1" customHeight="1" x14ac:dyDescent="0.3">
      <c r="A30" s="83" t="s">
        <v>2021</v>
      </c>
      <c r="B30" s="83" t="s">
        <v>2022</v>
      </c>
    </row>
    <row r="31" spans="1:3" ht="14.1" customHeight="1" x14ac:dyDescent="0.3">
      <c r="A31" s="83" t="s">
        <v>2023</v>
      </c>
      <c r="B31" s="83" t="s">
        <v>2024</v>
      </c>
    </row>
    <row r="32" spans="1:3" ht="14.1" customHeight="1" x14ac:dyDescent="0.3">
      <c r="A32" s="83" t="s">
        <v>2025</v>
      </c>
      <c r="B32" s="83" t="s">
        <v>2026</v>
      </c>
    </row>
    <row r="33" spans="1:3" ht="14.1" customHeight="1" x14ac:dyDescent="0.3">
      <c r="A33" s="83" t="s">
        <v>2027</v>
      </c>
      <c r="B33" s="83" t="s">
        <v>2028</v>
      </c>
    </row>
    <row r="34" spans="1:3" ht="14.1" customHeight="1" x14ac:dyDescent="0.3">
      <c r="A34" s="83" t="s">
        <v>2029</v>
      </c>
      <c r="B34" s="83" t="s">
        <v>2030</v>
      </c>
      <c r="C34" s="83" t="s">
        <v>2012</v>
      </c>
    </row>
    <row r="35" spans="1:3" ht="14.1" customHeight="1" x14ac:dyDescent="0.3">
      <c r="A35" s="83" t="s">
        <v>2031</v>
      </c>
      <c r="B35" s="83" t="s">
        <v>2032</v>
      </c>
      <c r="C35" s="83" t="s">
        <v>2012</v>
      </c>
    </row>
    <row r="36" spans="1:3" ht="14.1" customHeight="1" x14ac:dyDescent="0.3">
      <c r="A36" s="83" t="s">
        <v>2033</v>
      </c>
      <c r="B36" s="83" t="s">
        <v>2034</v>
      </c>
      <c r="C36" s="83" t="s">
        <v>1965</v>
      </c>
    </row>
    <row r="37" spans="1:3" ht="14.1" customHeight="1" x14ac:dyDescent="0.3">
      <c r="A37" s="83" t="s">
        <v>2035</v>
      </c>
      <c r="B37" s="83" t="s">
        <v>2036</v>
      </c>
      <c r="C37" s="83" t="s">
        <v>1965</v>
      </c>
    </row>
    <row r="38" spans="1:3" ht="14.1" customHeight="1" x14ac:dyDescent="0.3">
      <c r="A38" s="83" t="s">
        <v>2037</v>
      </c>
      <c r="B38" s="83" t="s">
        <v>2038</v>
      </c>
    </row>
    <row r="39" spans="1:3" ht="14.1" customHeight="1" x14ac:dyDescent="0.3">
      <c r="A39" s="83" t="s">
        <v>2039</v>
      </c>
      <c r="B39" s="83" t="s">
        <v>2040</v>
      </c>
    </row>
    <row r="40" spans="1:3" ht="14.1" customHeight="1" x14ac:dyDescent="0.3">
      <c r="A40" s="83" t="s">
        <v>2041</v>
      </c>
      <c r="B40" s="83" t="s">
        <v>2042</v>
      </c>
    </row>
    <row r="41" spans="1:3" ht="14.1" customHeight="1" x14ac:dyDescent="0.3">
      <c r="A41" s="83" t="s">
        <v>2043</v>
      </c>
      <c r="B41" s="83" t="s">
        <v>2044</v>
      </c>
      <c r="C41" s="83" t="s">
        <v>2012</v>
      </c>
    </row>
    <row r="42" spans="1:3" ht="14.1" customHeight="1" x14ac:dyDescent="0.3">
      <c r="A42" s="83" t="s">
        <v>2045</v>
      </c>
      <c r="B42" s="83" t="s">
        <v>2046</v>
      </c>
      <c r="C42" s="83" t="s">
        <v>2012</v>
      </c>
    </row>
    <row r="43" spans="1:3" ht="14.1" customHeight="1" x14ac:dyDescent="0.3">
      <c r="A43" s="83" t="s">
        <v>2047</v>
      </c>
      <c r="B43" s="83" t="s">
        <v>2048</v>
      </c>
      <c r="C43" s="83" t="s">
        <v>1965</v>
      </c>
    </row>
    <row r="44" spans="1:3" ht="14.1" customHeight="1" x14ac:dyDescent="0.3">
      <c r="A44" s="83" t="s">
        <v>2049</v>
      </c>
      <c r="B44" s="83" t="s">
        <v>2050</v>
      </c>
      <c r="C44" s="83" t="s">
        <v>1965</v>
      </c>
    </row>
    <row r="45" spans="1:3" ht="14.1" customHeight="1" x14ac:dyDescent="0.3">
      <c r="A45" s="83" t="s">
        <v>2051</v>
      </c>
      <c r="B45" s="83" t="s">
        <v>2052</v>
      </c>
    </row>
    <row r="46" spans="1:3" ht="14.1" customHeight="1" x14ac:dyDescent="0.3">
      <c r="A46" s="83" t="s">
        <v>2053</v>
      </c>
      <c r="B46" s="83" t="s">
        <v>2054</v>
      </c>
    </row>
    <row r="47" spans="1:3" ht="14.1" customHeight="1" x14ac:dyDescent="0.3">
      <c r="A47" s="83" t="s">
        <v>2055</v>
      </c>
      <c r="B47" s="83" t="s">
        <v>2056</v>
      </c>
    </row>
    <row r="48" spans="1:3" ht="14.1" customHeight="1" x14ac:dyDescent="0.3">
      <c r="A48" s="83" t="s">
        <v>2057</v>
      </c>
      <c r="B48" s="83" t="s">
        <v>2058</v>
      </c>
      <c r="C48" s="83" t="s">
        <v>2012</v>
      </c>
    </row>
    <row r="49" spans="1:3" ht="14.1" customHeight="1" x14ac:dyDescent="0.3">
      <c r="A49" s="83" t="s">
        <v>2059</v>
      </c>
      <c r="B49" s="83" t="s">
        <v>2060</v>
      </c>
      <c r="C49" s="83" t="s">
        <v>2012</v>
      </c>
    </row>
    <row r="50" spans="1:3" ht="14.1" customHeight="1" x14ac:dyDescent="0.3">
      <c r="A50" s="83" t="s">
        <v>2061</v>
      </c>
      <c r="B50" s="83" t="s">
        <v>2062</v>
      </c>
      <c r="C50" s="83" t="s">
        <v>1965</v>
      </c>
    </row>
    <row r="51" spans="1:3" ht="14.1" customHeight="1" x14ac:dyDescent="0.3">
      <c r="A51" s="83" t="s">
        <v>2063</v>
      </c>
      <c r="B51" s="83" t="s">
        <v>2064</v>
      </c>
      <c r="C51" s="83" t="s">
        <v>1965</v>
      </c>
    </row>
    <row r="52" spans="1:3" ht="14.1" customHeight="1" x14ac:dyDescent="0.3">
      <c r="A52" s="83" t="s">
        <v>2065</v>
      </c>
      <c r="B52" s="83" t="s">
        <v>2066</v>
      </c>
    </row>
    <row r="53" spans="1:3" ht="14.1" customHeight="1" x14ac:dyDescent="0.3">
      <c r="A53" s="83" t="s">
        <v>2067</v>
      </c>
      <c r="B53" s="83" t="s">
        <v>2068</v>
      </c>
    </row>
    <row r="54" spans="1:3" ht="14.1" customHeight="1" x14ac:dyDescent="0.3">
      <c r="A54" s="83" t="s">
        <v>2069</v>
      </c>
      <c r="B54" s="83" t="s">
        <v>2070</v>
      </c>
    </row>
    <row r="55" spans="1:3" ht="14.1" customHeight="1" x14ac:dyDescent="0.3">
      <c r="A55" s="83" t="s">
        <v>2071</v>
      </c>
      <c r="B55" s="83" t="s">
        <v>2072</v>
      </c>
      <c r="C55" s="83" t="s">
        <v>2012</v>
      </c>
    </row>
    <row r="56" spans="1:3" ht="14.1" customHeight="1" x14ac:dyDescent="0.3">
      <c r="A56" s="83" t="s">
        <v>2073</v>
      </c>
      <c r="B56" s="83" t="s">
        <v>2074</v>
      </c>
      <c r="C56" s="83" t="s">
        <v>2012</v>
      </c>
    </row>
    <row r="57" spans="1:3" ht="14.1" customHeight="1" x14ac:dyDescent="0.3">
      <c r="A57" s="83" t="s">
        <v>2075</v>
      </c>
      <c r="B57" s="83" t="s">
        <v>2076</v>
      </c>
      <c r="C57" s="83" t="s">
        <v>1965</v>
      </c>
    </row>
    <row r="58" spans="1:3" ht="14.1" customHeight="1" x14ac:dyDescent="0.3">
      <c r="A58" s="83" t="s">
        <v>2077</v>
      </c>
      <c r="B58" s="83" t="s">
        <v>2078</v>
      </c>
      <c r="C58" s="83" t="s">
        <v>1965</v>
      </c>
    </row>
    <row r="59" spans="1:3" ht="14.1" customHeight="1" x14ac:dyDescent="0.3">
      <c r="A59" s="83" t="s">
        <v>2079</v>
      </c>
      <c r="B59" s="83" t="s">
        <v>2080</v>
      </c>
    </row>
    <row r="60" spans="1:3" ht="14.1" customHeight="1" x14ac:dyDescent="0.3">
      <c r="A60" s="83" t="s">
        <v>2081</v>
      </c>
      <c r="B60" s="83" t="s">
        <v>2082</v>
      </c>
    </row>
    <row r="61" spans="1:3" ht="14.1" customHeight="1" x14ac:dyDescent="0.3">
      <c r="A61" s="83" t="s">
        <v>2083</v>
      </c>
      <c r="B61" s="83" t="s">
        <v>2084</v>
      </c>
    </row>
    <row r="62" spans="1:3" ht="14.1" customHeight="1" x14ac:dyDescent="0.3">
      <c r="A62" s="83" t="s">
        <v>2085</v>
      </c>
      <c r="B62" s="83" t="s">
        <v>2086</v>
      </c>
      <c r="C62" s="83" t="s">
        <v>2012</v>
      </c>
    </row>
    <row r="63" spans="1:3" ht="14.1" customHeight="1" x14ac:dyDescent="0.3">
      <c r="A63" s="83" t="s">
        <v>2087</v>
      </c>
      <c r="B63" s="83" t="s">
        <v>2088</v>
      </c>
      <c r="C63" s="83" t="s">
        <v>2012</v>
      </c>
    </row>
    <row r="64" spans="1:3" ht="14.1" customHeight="1" x14ac:dyDescent="0.3">
      <c r="A64" s="83" t="s">
        <v>2089</v>
      </c>
      <c r="B64" s="83" t="s">
        <v>2090</v>
      </c>
      <c r="C64" s="83" t="s">
        <v>1965</v>
      </c>
    </row>
    <row r="65" spans="1:3" ht="14.1" customHeight="1" x14ac:dyDescent="0.3">
      <c r="A65" s="83" t="s">
        <v>2091</v>
      </c>
      <c r="B65" s="83" t="s">
        <v>2092</v>
      </c>
      <c r="C65" s="83" t="s">
        <v>1965</v>
      </c>
    </row>
    <row r="66" spans="1:3" ht="14.1" customHeight="1" x14ac:dyDescent="0.3">
      <c r="A66" s="83" t="s">
        <v>2093</v>
      </c>
      <c r="B66" s="83" t="s">
        <v>2094</v>
      </c>
    </row>
    <row r="67" spans="1:3" ht="14.1" customHeight="1" x14ac:dyDescent="0.3">
      <c r="A67" s="83" t="s">
        <v>2095</v>
      </c>
      <c r="B67" s="83" t="s">
        <v>2096</v>
      </c>
    </row>
    <row r="68" spans="1:3" ht="14.1" customHeight="1" x14ac:dyDescent="0.3">
      <c r="A68" s="83" t="s">
        <v>2097</v>
      </c>
      <c r="B68" s="83" t="s">
        <v>2098</v>
      </c>
    </row>
    <row r="69" spans="1:3" ht="14.1" customHeight="1" x14ac:dyDescent="0.3">
      <c r="A69" s="83" t="s">
        <v>2099</v>
      </c>
      <c r="B69" s="83" t="s">
        <v>2100</v>
      </c>
      <c r="C69" s="83" t="s">
        <v>2012</v>
      </c>
    </row>
    <row r="70" spans="1:3" ht="14.1" customHeight="1" x14ac:dyDescent="0.3">
      <c r="A70" s="83" t="s">
        <v>2101</v>
      </c>
      <c r="B70" s="83" t="s">
        <v>2102</v>
      </c>
      <c r="C70" s="83" t="s">
        <v>2012</v>
      </c>
    </row>
    <row r="71" spans="1:3" ht="14.1" customHeight="1" x14ac:dyDescent="0.3">
      <c r="A71" s="83" t="s">
        <v>2103</v>
      </c>
      <c r="B71" s="83" t="s">
        <v>2104</v>
      </c>
      <c r="C71" s="83" t="s">
        <v>1965</v>
      </c>
    </row>
    <row r="72" spans="1:3" ht="14.1" customHeight="1" x14ac:dyDescent="0.3">
      <c r="A72" s="83" t="s">
        <v>2105</v>
      </c>
      <c r="B72" s="83" t="s">
        <v>2106</v>
      </c>
      <c r="C72" s="83" t="s">
        <v>1965</v>
      </c>
    </row>
    <row r="73" spans="1:3" ht="14.1" customHeight="1" x14ac:dyDescent="0.3">
      <c r="A73" s="83" t="s">
        <v>2107</v>
      </c>
      <c r="B73" s="83" t="s">
        <v>2108</v>
      </c>
    </row>
    <row r="74" spans="1:3" ht="14.1" customHeight="1" x14ac:dyDescent="0.3">
      <c r="A74" s="83" t="s">
        <v>2109</v>
      </c>
      <c r="B74" s="83" t="s">
        <v>2110</v>
      </c>
    </row>
    <row r="75" spans="1:3" ht="14.1" customHeight="1" x14ac:dyDescent="0.3">
      <c r="A75" s="83" t="s">
        <v>2111</v>
      </c>
      <c r="B75" s="83" t="s">
        <v>2112</v>
      </c>
    </row>
    <row r="76" spans="1:3" ht="14.1" customHeight="1" x14ac:dyDescent="0.3">
      <c r="A76" s="83" t="s">
        <v>2113</v>
      </c>
      <c r="B76" s="83" t="s">
        <v>2114</v>
      </c>
      <c r="C76" s="83" t="s">
        <v>2012</v>
      </c>
    </row>
    <row r="77" spans="1:3" ht="14.1" customHeight="1" x14ac:dyDescent="0.3">
      <c r="A77" s="83" t="s">
        <v>2115</v>
      </c>
      <c r="B77" s="83" t="s">
        <v>2116</v>
      </c>
      <c r="C77" s="83" t="s">
        <v>2012</v>
      </c>
    </row>
    <row r="78" spans="1:3" ht="14.1" customHeight="1" x14ac:dyDescent="0.3">
      <c r="A78" s="83" t="s">
        <v>2117</v>
      </c>
      <c r="B78" s="83" t="s">
        <v>2118</v>
      </c>
      <c r="C78" s="83" t="s">
        <v>1965</v>
      </c>
    </row>
    <row r="79" spans="1:3" ht="14.1" customHeight="1" x14ac:dyDescent="0.3">
      <c r="A79" s="83" t="s">
        <v>2119</v>
      </c>
      <c r="B79" s="83" t="s">
        <v>2120</v>
      </c>
      <c r="C79" s="83" t="s">
        <v>1965</v>
      </c>
    </row>
    <row r="80" spans="1:3" ht="14.1" customHeight="1" x14ac:dyDescent="0.3">
      <c r="A80" s="83" t="s">
        <v>2121</v>
      </c>
      <c r="B80" s="83" t="s">
        <v>2122</v>
      </c>
    </row>
    <row r="81" spans="1:3" ht="14.1" customHeight="1" x14ac:dyDescent="0.3">
      <c r="A81" s="83" t="s">
        <v>2123</v>
      </c>
      <c r="B81" s="83" t="s">
        <v>2124</v>
      </c>
    </row>
    <row r="82" spans="1:3" ht="14.1" customHeight="1" x14ac:dyDescent="0.3">
      <c r="A82" s="83" t="s">
        <v>2125</v>
      </c>
      <c r="B82" s="83" t="s">
        <v>2126</v>
      </c>
    </row>
    <row r="83" spans="1:3" ht="14.1" customHeight="1" x14ac:dyDescent="0.3">
      <c r="A83" s="83" t="s">
        <v>2127</v>
      </c>
      <c r="B83" s="83" t="s">
        <v>2128</v>
      </c>
      <c r="C83" s="83" t="s">
        <v>2012</v>
      </c>
    </row>
    <row r="84" spans="1:3" ht="14.1" customHeight="1" x14ac:dyDescent="0.3">
      <c r="A84" s="83" t="s">
        <v>2129</v>
      </c>
      <c r="B84" s="83" t="s">
        <v>2130</v>
      </c>
      <c r="C84" s="83" t="s">
        <v>2012</v>
      </c>
    </row>
    <row r="85" spans="1:3" ht="14.1" customHeight="1" x14ac:dyDescent="0.3">
      <c r="A85" s="83" t="s">
        <v>2131</v>
      </c>
      <c r="B85" s="83" t="s">
        <v>2132</v>
      </c>
      <c r="C85" s="83" t="s">
        <v>1965</v>
      </c>
    </row>
    <row r="86" spans="1:3" ht="14.1" customHeight="1" x14ac:dyDescent="0.3">
      <c r="A86" s="83" t="s">
        <v>2133</v>
      </c>
      <c r="B86" s="83" t="s">
        <v>2134</v>
      </c>
      <c r="C86" s="83" t="s">
        <v>1965</v>
      </c>
    </row>
    <row r="87" spans="1:3" ht="14.1" customHeight="1" x14ac:dyDescent="0.3">
      <c r="A87" s="83" t="s">
        <v>2135</v>
      </c>
      <c r="B87" s="83" t="s">
        <v>2136</v>
      </c>
      <c r="C87" s="83" t="s">
        <v>2137</v>
      </c>
    </row>
    <row r="88" spans="1:3" ht="14.1" customHeight="1" x14ac:dyDescent="0.3">
      <c r="A88" s="83" t="s">
        <v>2138</v>
      </c>
      <c r="B88" s="83" t="s">
        <v>2139</v>
      </c>
    </row>
    <row r="89" spans="1:3" ht="14.1" customHeight="1" x14ac:dyDescent="0.3">
      <c r="A89" s="83" t="s">
        <v>2140</v>
      </c>
      <c r="B89" s="83" t="s">
        <v>450</v>
      </c>
    </row>
    <row r="90" spans="1:3" ht="14.1" customHeight="1" x14ac:dyDescent="0.3">
      <c r="A90" s="83" t="s">
        <v>2141</v>
      </c>
      <c r="B90" s="83" t="s">
        <v>556</v>
      </c>
    </row>
    <row r="91" spans="1:3" ht="14.1" customHeight="1" x14ac:dyDescent="0.3">
      <c r="A91" s="83" t="s">
        <v>2142</v>
      </c>
      <c r="B91" s="83" t="s">
        <v>555</v>
      </c>
    </row>
    <row r="92" spans="1:3" ht="14.1" customHeight="1" x14ac:dyDescent="0.3">
      <c r="A92" s="83" t="s">
        <v>2143</v>
      </c>
      <c r="B92" s="83" t="s">
        <v>253</v>
      </c>
    </row>
    <row r="93" spans="1:3" ht="14.1" customHeight="1" x14ac:dyDescent="0.3">
      <c r="B93" s="83" t="s">
        <v>509</v>
      </c>
      <c r="C93" s="83" t="s">
        <v>222</v>
      </c>
    </row>
    <row r="94" spans="1:3" ht="14.1" customHeight="1" x14ac:dyDescent="0.3">
      <c r="B94" s="83" t="s">
        <v>2144</v>
      </c>
      <c r="C94" s="83" t="s">
        <v>222</v>
      </c>
    </row>
    <row r="95" spans="1:3" ht="14.1" customHeight="1" x14ac:dyDescent="0.3">
      <c r="B95" s="83" t="s">
        <v>2145</v>
      </c>
      <c r="C95" s="83" t="s">
        <v>222</v>
      </c>
    </row>
    <row r="96" spans="1:3" ht="14.1" customHeight="1" x14ac:dyDescent="0.3">
      <c r="A96" s="83" t="s">
        <v>2146</v>
      </c>
      <c r="B96" s="83" t="s">
        <v>2147</v>
      </c>
    </row>
    <row r="97" spans="1:3" ht="14.1" customHeight="1" x14ac:dyDescent="0.3">
      <c r="A97" s="83" t="s">
        <v>2148</v>
      </c>
      <c r="B97" s="83" t="s">
        <v>2149</v>
      </c>
    </row>
    <row r="98" spans="1:3" ht="14.1" customHeight="1" x14ac:dyDescent="0.3">
      <c r="A98" s="83" t="s">
        <v>2150</v>
      </c>
      <c r="B98" s="83" t="s">
        <v>2151</v>
      </c>
    </row>
    <row r="99" spans="1:3" ht="14.1" customHeight="1" x14ac:dyDescent="0.3">
      <c r="B99" s="83" t="s">
        <v>406</v>
      </c>
      <c r="C99" s="83" t="s">
        <v>222</v>
      </c>
    </row>
    <row r="100" spans="1:3" ht="14.1" customHeight="1" x14ac:dyDescent="0.3">
      <c r="A100" s="83" t="s">
        <v>2152</v>
      </c>
      <c r="B100" s="83" t="s">
        <v>2153</v>
      </c>
    </row>
    <row r="101" spans="1:3" ht="14.1" customHeight="1" x14ac:dyDescent="0.3">
      <c r="A101" s="83" t="s">
        <v>2154</v>
      </c>
      <c r="B101" s="83" t="s">
        <v>2155</v>
      </c>
      <c r="C101" s="83" t="s">
        <v>1965</v>
      </c>
    </row>
    <row r="102" spans="1:3" ht="14.1" customHeight="1" x14ac:dyDescent="0.3">
      <c r="A102" s="83" t="s">
        <v>2156</v>
      </c>
      <c r="B102" s="83" t="s">
        <v>2157</v>
      </c>
      <c r="C102" s="83" t="s">
        <v>1965</v>
      </c>
    </row>
    <row r="103" spans="1:3" ht="14.1" customHeight="1" x14ac:dyDescent="0.3">
      <c r="A103" s="83" t="s">
        <v>2158</v>
      </c>
      <c r="B103" s="83" t="s">
        <v>2159</v>
      </c>
      <c r="C103" s="83" t="s">
        <v>1965</v>
      </c>
    </row>
    <row r="104" spans="1:3" ht="14.1" customHeight="1" x14ac:dyDescent="0.3">
      <c r="B104" s="83" t="s">
        <v>2160</v>
      </c>
      <c r="C104" s="83" t="s">
        <v>222</v>
      </c>
    </row>
    <row r="105" spans="1:3" ht="14.1" customHeight="1" x14ac:dyDescent="0.3">
      <c r="A105" s="83" t="s">
        <v>2161</v>
      </c>
      <c r="B105" s="83" t="s">
        <v>2162</v>
      </c>
    </row>
    <row r="106" spans="1:3" ht="14.1" customHeight="1" x14ac:dyDescent="0.3">
      <c r="A106" s="83" t="s">
        <v>2163</v>
      </c>
      <c r="B106" s="83" t="s">
        <v>2164</v>
      </c>
    </row>
    <row r="107" spans="1:3" ht="14.1" customHeight="1" x14ac:dyDescent="0.3">
      <c r="B107" s="33" t="s">
        <v>684</v>
      </c>
      <c r="C107" s="83" t="s">
        <v>222</v>
      </c>
    </row>
    <row r="108" spans="1:3" ht="14.1" customHeight="1" x14ac:dyDescent="0.3">
      <c r="A108" s="83" t="s">
        <v>2165</v>
      </c>
      <c r="B108" s="83" t="s">
        <v>2166</v>
      </c>
    </row>
    <row r="109" spans="1:3" ht="14.1" customHeight="1" x14ac:dyDescent="0.3">
      <c r="A109" s="83" t="s">
        <v>2167</v>
      </c>
      <c r="B109" s="83" t="s">
        <v>2168</v>
      </c>
    </row>
    <row r="110" spans="1:3" ht="14.1" customHeight="1" x14ac:dyDescent="0.3">
      <c r="A110" s="83" t="s">
        <v>2169</v>
      </c>
      <c r="B110" s="83" t="s">
        <v>2170</v>
      </c>
    </row>
    <row r="111" spans="1:3" ht="14.1" customHeight="1" x14ac:dyDescent="0.3">
      <c r="A111" s="83" t="s">
        <v>2171</v>
      </c>
      <c r="B111" s="83" t="s">
        <v>2172</v>
      </c>
    </row>
    <row r="112" spans="1:3" ht="14.1" customHeight="1" x14ac:dyDescent="0.3">
      <c r="A112" s="83" t="s">
        <v>2173</v>
      </c>
      <c r="B112" s="83" t="s">
        <v>2174</v>
      </c>
    </row>
    <row r="113" spans="1:3" ht="14.1" customHeight="1" x14ac:dyDescent="0.3">
      <c r="A113" s="83" t="s">
        <v>2175</v>
      </c>
      <c r="B113" s="83" t="s">
        <v>2176</v>
      </c>
      <c r="C113" s="83" t="s">
        <v>2177</v>
      </c>
    </row>
    <row r="114" spans="1:3" ht="14.1" customHeight="1" x14ac:dyDescent="0.3">
      <c r="A114" s="83" t="s">
        <v>2178</v>
      </c>
      <c r="B114" s="83" t="s">
        <v>2179</v>
      </c>
      <c r="C114" s="83" t="s">
        <v>2180</v>
      </c>
    </row>
    <row r="115" spans="1:3" ht="14.1" customHeight="1" x14ac:dyDescent="0.3">
      <c r="A115" s="83" t="s">
        <v>2181</v>
      </c>
      <c r="B115" s="83" t="s">
        <v>2182</v>
      </c>
      <c r="C115" s="83" t="s">
        <v>2183</v>
      </c>
    </row>
    <row r="116" spans="1:3" ht="14.1" customHeight="1" x14ac:dyDescent="0.3">
      <c r="A116" s="83" t="s">
        <v>2184</v>
      </c>
      <c r="B116" s="83" t="s">
        <v>2185</v>
      </c>
    </row>
    <row r="117" spans="1:3" ht="14.1" customHeight="1" x14ac:dyDescent="0.3">
      <c r="A117" s="83" t="s">
        <v>2186</v>
      </c>
      <c r="B117" s="83" t="s">
        <v>2187</v>
      </c>
    </row>
    <row r="118" spans="1:3" ht="14.1" customHeight="1" x14ac:dyDescent="0.3">
      <c r="A118" s="83" t="s">
        <v>2188</v>
      </c>
      <c r="B118" s="83" t="s">
        <v>2189</v>
      </c>
    </row>
    <row r="119" spans="1:3" ht="14.1" customHeight="1" x14ac:dyDescent="0.3">
      <c r="A119" s="83" t="s">
        <v>2190</v>
      </c>
      <c r="B119" s="83" t="s">
        <v>2191</v>
      </c>
    </row>
    <row r="120" spans="1:3" ht="14.1" customHeight="1" x14ac:dyDescent="0.3">
      <c r="B120" s="83" t="s">
        <v>2192</v>
      </c>
      <c r="C120" s="83" t="s">
        <v>222</v>
      </c>
    </row>
    <row r="121" spans="1:3" ht="14.1" customHeight="1" x14ac:dyDescent="0.3">
      <c r="B121" s="83" t="s">
        <v>2193</v>
      </c>
      <c r="C121" s="83" t="s">
        <v>222</v>
      </c>
    </row>
    <row r="122" spans="1:3" ht="14.1" customHeight="1" x14ac:dyDescent="0.3">
      <c r="B122" s="83" t="s">
        <v>2194</v>
      </c>
      <c r="C122" s="83" t="s">
        <v>222</v>
      </c>
    </row>
    <row r="123" spans="1:3" ht="14.1" customHeight="1" x14ac:dyDescent="0.3">
      <c r="A123" s="83" t="s">
        <v>2195</v>
      </c>
      <c r="B123" s="83" t="s">
        <v>2196</v>
      </c>
    </row>
    <row r="124" spans="1:3" ht="14.1" customHeight="1" x14ac:dyDescent="0.3">
      <c r="A124" s="83" t="s">
        <v>2197</v>
      </c>
      <c r="B124" s="83" t="s">
        <v>2198</v>
      </c>
    </row>
    <row r="125" spans="1:3" ht="14.1" customHeight="1" x14ac:dyDescent="0.3">
      <c r="A125" s="83" t="s">
        <v>2199</v>
      </c>
      <c r="B125" s="83" t="s">
        <v>2200</v>
      </c>
    </row>
    <row r="126" spans="1:3" ht="14.1" customHeight="1" x14ac:dyDescent="0.3">
      <c r="A126" s="83" t="s">
        <v>2201</v>
      </c>
      <c r="B126" s="83" t="s">
        <v>2202</v>
      </c>
      <c r="C126" s="83" t="s">
        <v>2203</v>
      </c>
    </row>
    <row r="127" spans="1:3" ht="14.1" customHeight="1" x14ac:dyDescent="0.3">
      <c r="A127" s="83" t="s">
        <v>2204</v>
      </c>
      <c r="B127" s="83" t="s">
        <v>2205</v>
      </c>
      <c r="C127" s="83" t="s">
        <v>2206</v>
      </c>
    </row>
    <row r="128" spans="1:3" ht="14.1" customHeight="1" x14ac:dyDescent="0.3">
      <c r="A128" s="83" t="s">
        <v>2207</v>
      </c>
      <c r="B128" s="83" t="s">
        <v>2208</v>
      </c>
      <c r="C128" s="83" t="s">
        <v>2209</v>
      </c>
    </row>
    <row r="129" spans="1:3" ht="14.1" customHeight="1" x14ac:dyDescent="0.3">
      <c r="A129" s="83" t="s">
        <v>2210</v>
      </c>
      <c r="B129" s="83" t="s">
        <v>2211</v>
      </c>
      <c r="C129" s="83" t="s">
        <v>2212</v>
      </c>
    </row>
    <row r="130" spans="1:3" ht="14.1" customHeight="1" x14ac:dyDescent="0.3">
      <c r="A130" s="83" t="s">
        <v>2213</v>
      </c>
      <c r="B130" s="83" t="s">
        <v>2214</v>
      </c>
    </row>
    <row r="131" spans="1:3" ht="14.1" customHeight="1" x14ac:dyDescent="0.3">
      <c r="A131" s="83" t="s">
        <v>2215</v>
      </c>
      <c r="B131" s="83" t="s">
        <v>2216</v>
      </c>
    </row>
    <row r="132" spans="1:3" ht="14.1" customHeight="1" x14ac:dyDescent="0.3">
      <c r="A132" s="83" t="s">
        <v>2217</v>
      </c>
      <c r="B132" s="83" t="s">
        <v>2218</v>
      </c>
    </row>
    <row r="133" spans="1:3" ht="14.1" customHeight="1" x14ac:dyDescent="0.3">
      <c r="A133" s="83" t="s">
        <v>2219</v>
      </c>
      <c r="B133" s="83" t="s">
        <v>2220</v>
      </c>
    </row>
    <row r="134" spans="1:3" ht="14.1" customHeight="1" x14ac:dyDescent="0.3">
      <c r="A134" s="83" t="s">
        <v>2221</v>
      </c>
      <c r="B134" s="83" t="s">
        <v>2222</v>
      </c>
    </row>
    <row r="135" spans="1:3" ht="14.1" customHeight="1" x14ac:dyDescent="0.3">
      <c r="A135" s="83" t="s">
        <v>2223</v>
      </c>
      <c r="B135" s="83" t="s">
        <v>2224</v>
      </c>
      <c r="C135" s="83" t="s">
        <v>2225</v>
      </c>
    </row>
    <row r="136" spans="1:3" ht="14.1" customHeight="1" x14ac:dyDescent="0.3">
      <c r="A136" s="83" t="s">
        <v>2226</v>
      </c>
      <c r="B136" s="83" t="s">
        <v>2227</v>
      </c>
      <c r="C136" s="83" t="s">
        <v>2228</v>
      </c>
    </row>
    <row r="137" spans="1:3" ht="14.1" customHeight="1" x14ac:dyDescent="0.3">
      <c r="A137" s="83" t="s">
        <v>2229</v>
      </c>
      <c r="B137" s="83" t="s">
        <v>2230</v>
      </c>
    </row>
    <row r="138" spans="1:3" ht="14.1" customHeight="1" x14ac:dyDescent="0.3">
      <c r="A138" s="83" t="s">
        <v>2231</v>
      </c>
      <c r="B138" s="83" t="s">
        <v>2232</v>
      </c>
    </row>
    <row r="139" spans="1:3" ht="14.1" customHeight="1" x14ac:dyDescent="0.3">
      <c r="A139" s="83" t="s">
        <v>2233</v>
      </c>
      <c r="B139" s="83" t="s">
        <v>2234</v>
      </c>
    </row>
    <row r="140" spans="1:3" ht="14.1" customHeight="1" x14ac:dyDescent="0.3">
      <c r="A140" s="83" t="s">
        <v>2235</v>
      </c>
      <c r="B140" s="83" t="s">
        <v>2236</v>
      </c>
    </row>
    <row r="141" spans="1:3" ht="14.1" customHeight="1" x14ac:dyDescent="0.3">
      <c r="A141" s="83" t="s">
        <v>2237</v>
      </c>
      <c r="B141" s="83" t="s">
        <v>2238</v>
      </c>
    </row>
    <row r="142" spans="1:3" ht="14.1" customHeight="1" x14ac:dyDescent="0.3">
      <c r="A142" s="83" t="s">
        <v>2239</v>
      </c>
      <c r="B142" s="83" t="s">
        <v>2240</v>
      </c>
      <c r="C142" s="83" t="s">
        <v>2241</v>
      </c>
    </row>
    <row r="143" spans="1:3" ht="14.1" customHeight="1" x14ac:dyDescent="0.3">
      <c r="A143" s="83" t="s">
        <v>2242</v>
      </c>
      <c r="B143" s="83" t="s">
        <v>2243</v>
      </c>
      <c r="C143" s="83" t="s">
        <v>2244</v>
      </c>
    </row>
    <row r="144" spans="1:3" ht="14.1" customHeight="1" x14ac:dyDescent="0.3">
      <c r="A144" s="83" t="s">
        <v>2245</v>
      </c>
      <c r="B144" s="83" t="s">
        <v>2246</v>
      </c>
      <c r="C144" s="83" t="s">
        <v>2247</v>
      </c>
    </row>
    <row r="145" spans="1:3" ht="14.1" customHeight="1" x14ac:dyDescent="0.3">
      <c r="A145" s="83" t="s">
        <v>2248</v>
      </c>
      <c r="B145" s="83" t="s">
        <v>2249</v>
      </c>
    </row>
    <row r="146" spans="1:3" ht="14.1" customHeight="1" x14ac:dyDescent="0.3">
      <c r="A146" s="83" t="s">
        <v>2250</v>
      </c>
      <c r="B146" s="83" t="s">
        <v>2251</v>
      </c>
    </row>
    <row r="147" spans="1:3" ht="14.1" customHeight="1" x14ac:dyDescent="0.3">
      <c r="A147" s="83" t="s">
        <v>2252</v>
      </c>
      <c r="B147" s="83" t="s">
        <v>2253</v>
      </c>
    </row>
    <row r="148" spans="1:3" ht="14.1" customHeight="1" x14ac:dyDescent="0.3">
      <c r="A148" s="83" t="s">
        <v>2254</v>
      </c>
      <c r="B148" s="83" t="s">
        <v>2255</v>
      </c>
    </row>
    <row r="149" spans="1:3" ht="14.1" customHeight="1" x14ac:dyDescent="0.3">
      <c r="A149" s="83" t="s">
        <v>2256</v>
      </c>
      <c r="B149" s="83" t="s">
        <v>2257</v>
      </c>
    </row>
    <row r="150" spans="1:3" ht="14.1" customHeight="1" x14ac:dyDescent="0.3">
      <c r="A150" s="83" t="s">
        <v>2258</v>
      </c>
      <c r="B150" s="83" t="s">
        <v>2259</v>
      </c>
      <c r="C150" s="83" t="s">
        <v>2260</v>
      </c>
    </row>
    <row r="151" spans="1:3" ht="14.1" customHeight="1" x14ac:dyDescent="0.3">
      <c r="A151" s="83" t="s">
        <v>2261</v>
      </c>
      <c r="B151" s="83" t="s">
        <v>2262</v>
      </c>
      <c r="C151" s="83" t="s">
        <v>2263</v>
      </c>
    </row>
    <row r="152" spans="1:3" ht="14.1" customHeight="1" x14ac:dyDescent="0.3">
      <c r="A152" s="83" t="s">
        <v>2264</v>
      </c>
      <c r="B152" s="83" t="s">
        <v>2265</v>
      </c>
      <c r="C152" s="83" t="s">
        <v>2266</v>
      </c>
    </row>
    <row r="153" spans="1:3" ht="14.1" customHeight="1" x14ac:dyDescent="0.3">
      <c r="A153" s="83" t="s">
        <v>2267</v>
      </c>
      <c r="B153" s="83" t="s">
        <v>2268</v>
      </c>
    </row>
  </sheetData>
  <sheetProtection insertHyperlinks="0" autoFilter="0"/>
  <autoFilter ref="A1:B153" xr:uid="{00000000-0009-0000-0000-000008000000}"/>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14</vt:i4>
      </vt:variant>
      <vt:variant>
        <vt:lpstr>命名范围</vt:lpstr>
      </vt:variant>
      <vt:variant>
        <vt:i4>5</vt:i4>
      </vt:variant>
    </vt:vector>
  </HeadingPairs>
  <TitlesOfParts>
    <vt:vector size="19" baseType="lpstr">
      <vt:lpstr>待确认</vt:lpstr>
      <vt:lpstr>产品服务编号字段说明</vt:lpstr>
      <vt:lpstr>产品服务编号编码规则</vt:lpstr>
      <vt:lpstr>服务类物料清单-传SAP (2)</vt:lpstr>
      <vt:lpstr>产品服务物料清单</vt:lpstr>
      <vt:lpstr>zmm081</vt:lpstr>
      <vt:lpstr>Sheet2</vt:lpstr>
      <vt:lpstr>Sheet1</vt:lpstr>
      <vt:lpstr>采购组</vt:lpstr>
      <vt:lpstr>ZMM081基本数据-传SAP</vt:lpstr>
      <vt:lpstr>科目表</vt:lpstr>
      <vt:lpstr>税率</vt:lpstr>
      <vt:lpstr>统计型订单</vt:lpstr>
      <vt:lpstr>成本中心&amp;采购组1</vt:lpstr>
      <vt:lpstr>'ZMM081基本数据-传SAP'!_FilterDatabase</vt:lpstr>
      <vt:lpstr>采购组!_FilterDatabase</vt:lpstr>
      <vt:lpstr>'成本中心&amp;采购组1'!_FilterDatabase</vt:lpstr>
      <vt:lpstr>'服务类物料清单-传SAP (2)'!_FilterDatabase</vt:lpstr>
      <vt:lpstr>科目表!_FilterDatabase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RR Z</cp:lastModifiedBy>
  <dcterms:created xsi:type="dcterms:W3CDTF">2006-09-16T00:00:00Z</dcterms:created>
  <dcterms:modified xsi:type="dcterms:W3CDTF">2024-11-08T09:04:31Z</dcterms:modified>
</cp:coreProperties>
</file>